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hntcs05\data05\home\dtc3\Desktop\SFR Standard Plans\"/>
    </mc:Choice>
  </mc:AlternateContent>
  <xr:revisionPtr revIDLastSave="0" documentId="13_ncr:1_{DF31126C-23FF-499E-B7AC-429874FA4612}" xr6:coauthVersionLast="36" xr6:coauthVersionMax="36" xr10:uidLastSave="{00000000-0000-0000-0000-000000000000}"/>
  <bookViews>
    <workbookView xWindow="0" yWindow="0" windowWidth="24000" windowHeight="14025" tabRatio="729" xr2:uid="{00000000-000D-0000-FFFF-FFFF00000000}"/>
  </bookViews>
  <sheets>
    <sheet name="Instructions" sheetId="14" r:id="rId1"/>
    <sheet name="Cover Sheet" sheetId="6" r:id="rId2"/>
    <sheet name="Plan A" sheetId="2" r:id="rId3"/>
  </sheets>
  <definedNames>
    <definedName name="_xlnm.Print_Area" localSheetId="1">'Cover Sheet'!$A$1:$G$108</definedName>
    <definedName name="_xlnm.Print_Area" localSheetId="2">'Plan A'!$A$1:$O$108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07" i="2" l="1"/>
  <c r="N107" i="2" s="1"/>
  <c r="C107" i="2"/>
  <c r="F107" i="2"/>
  <c r="G107" i="2" s="1"/>
  <c r="H107" i="2"/>
  <c r="I107" i="2" s="1"/>
  <c r="B32" i="2"/>
  <c r="N32" i="2" s="1"/>
  <c r="C32" i="2"/>
  <c r="F32" i="2"/>
  <c r="G32" i="2" s="1"/>
  <c r="H32" i="2"/>
  <c r="I32" i="2" s="1"/>
  <c r="B33" i="2"/>
  <c r="N33" i="2" s="1"/>
  <c r="C33" i="2"/>
  <c r="F33" i="2"/>
  <c r="G33" i="2" s="1"/>
  <c r="H33" i="2"/>
  <c r="I33" i="2" s="1"/>
  <c r="B34" i="2"/>
  <c r="C34" i="2"/>
  <c r="F34" i="2"/>
  <c r="G34" i="2" s="1"/>
  <c r="H34" i="2"/>
  <c r="I34" i="2" s="1"/>
  <c r="N34" i="2"/>
  <c r="B35" i="2"/>
  <c r="N35" i="2" s="1"/>
  <c r="C35" i="2"/>
  <c r="F35" i="2"/>
  <c r="G35" i="2" s="1"/>
  <c r="H35" i="2"/>
  <c r="I35" i="2" s="1"/>
  <c r="B36" i="2"/>
  <c r="N36" i="2" s="1"/>
  <c r="C36" i="2"/>
  <c r="F36" i="2"/>
  <c r="G36" i="2" s="1"/>
  <c r="H36" i="2"/>
  <c r="I36" i="2" s="1"/>
  <c r="B37" i="2"/>
  <c r="N37" i="2" s="1"/>
  <c r="C37" i="2"/>
  <c r="F37" i="2"/>
  <c r="G37" i="2" s="1"/>
  <c r="H37" i="2"/>
  <c r="I37" i="2" s="1"/>
  <c r="B38" i="2"/>
  <c r="N38" i="2" s="1"/>
  <c r="C38" i="2"/>
  <c r="F38" i="2"/>
  <c r="G38" i="2" s="1"/>
  <c r="H38" i="2"/>
  <c r="I38" i="2" s="1"/>
  <c r="B39" i="2"/>
  <c r="N39" i="2" s="1"/>
  <c r="C39" i="2"/>
  <c r="F39" i="2"/>
  <c r="G39" i="2" s="1"/>
  <c r="H39" i="2"/>
  <c r="I39" i="2" s="1"/>
  <c r="B40" i="2"/>
  <c r="N40" i="2" s="1"/>
  <c r="C40" i="2"/>
  <c r="F40" i="2"/>
  <c r="G40" i="2" s="1"/>
  <c r="H40" i="2"/>
  <c r="I40" i="2" s="1"/>
  <c r="B41" i="2"/>
  <c r="N41" i="2" s="1"/>
  <c r="C41" i="2"/>
  <c r="F41" i="2"/>
  <c r="G41" i="2" s="1"/>
  <c r="H41" i="2"/>
  <c r="I41" i="2" s="1"/>
  <c r="B42" i="2"/>
  <c r="N42" i="2" s="1"/>
  <c r="C42" i="2"/>
  <c r="F42" i="2"/>
  <c r="G42" i="2" s="1"/>
  <c r="H42" i="2"/>
  <c r="I42" i="2" s="1"/>
  <c r="B43" i="2"/>
  <c r="C43" i="2"/>
  <c r="F43" i="2"/>
  <c r="G43" i="2" s="1"/>
  <c r="H43" i="2"/>
  <c r="I43" i="2" s="1"/>
  <c r="N43" i="2"/>
  <c r="B44" i="2"/>
  <c r="N44" i="2" s="1"/>
  <c r="C44" i="2"/>
  <c r="F44" i="2"/>
  <c r="G44" i="2" s="1"/>
  <c r="H44" i="2"/>
  <c r="I44" i="2" s="1"/>
  <c r="B45" i="2"/>
  <c r="N45" i="2" s="1"/>
  <c r="C45" i="2"/>
  <c r="F45" i="2"/>
  <c r="G45" i="2" s="1"/>
  <c r="H45" i="2"/>
  <c r="I45" i="2" s="1"/>
  <c r="B46" i="2"/>
  <c r="N46" i="2" s="1"/>
  <c r="C46" i="2"/>
  <c r="F46" i="2"/>
  <c r="G46" i="2" s="1"/>
  <c r="H46" i="2"/>
  <c r="I46" i="2" s="1"/>
  <c r="B47" i="2"/>
  <c r="C47" i="2"/>
  <c r="F47" i="2"/>
  <c r="G47" i="2" s="1"/>
  <c r="H47" i="2"/>
  <c r="I47" i="2" s="1"/>
  <c r="N47" i="2"/>
  <c r="B48" i="2"/>
  <c r="N48" i="2" s="1"/>
  <c r="C48" i="2"/>
  <c r="F48" i="2"/>
  <c r="G48" i="2" s="1"/>
  <c r="H48" i="2"/>
  <c r="I48" i="2" s="1"/>
  <c r="B49" i="2"/>
  <c r="N49" i="2" s="1"/>
  <c r="C49" i="2"/>
  <c r="F49" i="2"/>
  <c r="G49" i="2" s="1"/>
  <c r="H49" i="2"/>
  <c r="I49" i="2" s="1"/>
  <c r="B50" i="2"/>
  <c r="N50" i="2" s="1"/>
  <c r="C50" i="2"/>
  <c r="F50" i="2"/>
  <c r="G50" i="2" s="1"/>
  <c r="H50" i="2"/>
  <c r="I50" i="2" s="1"/>
  <c r="B51" i="2"/>
  <c r="N51" i="2" s="1"/>
  <c r="C51" i="2"/>
  <c r="F51" i="2"/>
  <c r="G51" i="2" s="1"/>
  <c r="H51" i="2"/>
  <c r="I51" i="2" s="1"/>
  <c r="B52" i="2"/>
  <c r="N52" i="2" s="1"/>
  <c r="C52" i="2"/>
  <c r="F52" i="2"/>
  <c r="G52" i="2" s="1"/>
  <c r="H52" i="2"/>
  <c r="I52" i="2" s="1"/>
  <c r="B53" i="2"/>
  <c r="N53" i="2" s="1"/>
  <c r="C53" i="2"/>
  <c r="F53" i="2"/>
  <c r="G53" i="2" s="1"/>
  <c r="H53" i="2"/>
  <c r="I53" i="2" s="1"/>
  <c r="B54" i="2"/>
  <c r="C54" i="2"/>
  <c r="F54" i="2"/>
  <c r="G54" i="2" s="1"/>
  <c r="H54" i="2"/>
  <c r="I54" i="2" s="1"/>
  <c r="N54" i="2"/>
  <c r="B55" i="2"/>
  <c r="C55" i="2"/>
  <c r="F55" i="2"/>
  <c r="G55" i="2" s="1"/>
  <c r="H55" i="2"/>
  <c r="I55" i="2" s="1"/>
  <c r="N55" i="2"/>
  <c r="B56" i="2"/>
  <c r="N56" i="2" s="1"/>
  <c r="C56" i="2"/>
  <c r="F56" i="2"/>
  <c r="G56" i="2" s="1"/>
  <c r="H56" i="2"/>
  <c r="I56" i="2" s="1"/>
  <c r="B57" i="2"/>
  <c r="N57" i="2" s="1"/>
  <c r="C57" i="2"/>
  <c r="F57" i="2"/>
  <c r="G57" i="2" s="1"/>
  <c r="H57" i="2"/>
  <c r="I57" i="2" s="1"/>
  <c r="B58" i="2"/>
  <c r="C58" i="2"/>
  <c r="F58" i="2"/>
  <c r="G58" i="2" s="1"/>
  <c r="H58" i="2"/>
  <c r="I58" i="2" s="1"/>
  <c r="N58" i="2"/>
  <c r="B59" i="2"/>
  <c r="N59" i="2" s="1"/>
  <c r="C59" i="2"/>
  <c r="F59" i="2"/>
  <c r="G59" i="2" s="1"/>
  <c r="H59" i="2"/>
  <c r="I59" i="2" s="1"/>
  <c r="B60" i="2"/>
  <c r="N60" i="2" s="1"/>
  <c r="C60" i="2"/>
  <c r="F60" i="2"/>
  <c r="G60" i="2" s="1"/>
  <c r="H60" i="2"/>
  <c r="I60" i="2" s="1"/>
  <c r="B61" i="2"/>
  <c r="N61" i="2" s="1"/>
  <c r="C61" i="2"/>
  <c r="F61" i="2"/>
  <c r="G61" i="2" s="1"/>
  <c r="H61" i="2"/>
  <c r="I61" i="2" s="1"/>
  <c r="B62" i="2"/>
  <c r="N62" i="2" s="1"/>
  <c r="C62" i="2"/>
  <c r="F62" i="2"/>
  <c r="G62" i="2" s="1"/>
  <c r="H62" i="2"/>
  <c r="I62" i="2" s="1"/>
  <c r="B63" i="2"/>
  <c r="C63" i="2"/>
  <c r="F63" i="2"/>
  <c r="G63" i="2" s="1"/>
  <c r="H63" i="2"/>
  <c r="I63" i="2" s="1"/>
  <c r="N63" i="2"/>
  <c r="B64" i="2"/>
  <c r="N64" i="2" s="1"/>
  <c r="C64" i="2"/>
  <c r="F64" i="2"/>
  <c r="G64" i="2" s="1"/>
  <c r="H64" i="2"/>
  <c r="I64" i="2" s="1"/>
  <c r="B65" i="2"/>
  <c r="N65" i="2" s="1"/>
  <c r="C65" i="2"/>
  <c r="F65" i="2"/>
  <c r="G65" i="2" s="1"/>
  <c r="H65" i="2"/>
  <c r="I65" i="2" s="1"/>
  <c r="B66" i="2"/>
  <c r="C66" i="2"/>
  <c r="F66" i="2"/>
  <c r="G66" i="2" s="1"/>
  <c r="H66" i="2"/>
  <c r="I66" i="2" s="1"/>
  <c r="N66" i="2"/>
  <c r="B67" i="2"/>
  <c r="N67" i="2" s="1"/>
  <c r="C67" i="2"/>
  <c r="F67" i="2"/>
  <c r="G67" i="2" s="1"/>
  <c r="H67" i="2"/>
  <c r="I67" i="2" s="1"/>
  <c r="B68" i="2"/>
  <c r="N68" i="2" s="1"/>
  <c r="C68" i="2"/>
  <c r="F68" i="2"/>
  <c r="G68" i="2" s="1"/>
  <c r="H68" i="2"/>
  <c r="I68" i="2" s="1"/>
  <c r="B69" i="2"/>
  <c r="N69" i="2" s="1"/>
  <c r="C69" i="2"/>
  <c r="F69" i="2"/>
  <c r="G69" i="2" s="1"/>
  <c r="H69" i="2"/>
  <c r="I69" i="2" s="1"/>
  <c r="B70" i="2"/>
  <c r="C70" i="2"/>
  <c r="F70" i="2"/>
  <c r="G70" i="2" s="1"/>
  <c r="H70" i="2"/>
  <c r="I70" i="2" s="1"/>
  <c r="N70" i="2"/>
  <c r="B71" i="2"/>
  <c r="N71" i="2" s="1"/>
  <c r="C71" i="2"/>
  <c r="F71" i="2"/>
  <c r="G71" i="2" s="1"/>
  <c r="H71" i="2"/>
  <c r="I71" i="2" s="1"/>
  <c r="B72" i="2"/>
  <c r="N72" i="2" s="1"/>
  <c r="C72" i="2"/>
  <c r="F72" i="2"/>
  <c r="G72" i="2" s="1"/>
  <c r="H72" i="2"/>
  <c r="I72" i="2" s="1"/>
  <c r="B73" i="2"/>
  <c r="N73" i="2" s="1"/>
  <c r="C73" i="2"/>
  <c r="F73" i="2"/>
  <c r="G73" i="2" s="1"/>
  <c r="H73" i="2"/>
  <c r="I73" i="2" s="1"/>
  <c r="B74" i="2"/>
  <c r="C74" i="2"/>
  <c r="F74" i="2"/>
  <c r="G74" i="2" s="1"/>
  <c r="H74" i="2"/>
  <c r="I74" i="2" s="1"/>
  <c r="N74" i="2"/>
  <c r="B75" i="2"/>
  <c r="C75" i="2"/>
  <c r="F75" i="2"/>
  <c r="G75" i="2" s="1"/>
  <c r="H75" i="2"/>
  <c r="I75" i="2" s="1"/>
  <c r="N75" i="2"/>
  <c r="B76" i="2"/>
  <c r="N76" i="2" s="1"/>
  <c r="C76" i="2"/>
  <c r="F76" i="2"/>
  <c r="G76" i="2" s="1"/>
  <c r="H76" i="2"/>
  <c r="I76" i="2" s="1"/>
  <c r="B77" i="2"/>
  <c r="N77" i="2" s="1"/>
  <c r="C77" i="2"/>
  <c r="F77" i="2"/>
  <c r="G77" i="2" s="1"/>
  <c r="H77" i="2"/>
  <c r="I77" i="2" s="1"/>
  <c r="B78" i="2"/>
  <c r="C78" i="2"/>
  <c r="F78" i="2"/>
  <c r="G78" i="2" s="1"/>
  <c r="H78" i="2"/>
  <c r="I78" i="2" s="1"/>
  <c r="N78" i="2"/>
  <c r="B79" i="2"/>
  <c r="N79" i="2" s="1"/>
  <c r="C79" i="2"/>
  <c r="F79" i="2"/>
  <c r="G79" i="2" s="1"/>
  <c r="H79" i="2"/>
  <c r="I79" i="2" s="1"/>
  <c r="B80" i="2"/>
  <c r="N80" i="2" s="1"/>
  <c r="C80" i="2"/>
  <c r="F80" i="2"/>
  <c r="G80" i="2" s="1"/>
  <c r="H80" i="2"/>
  <c r="I80" i="2" s="1"/>
  <c r="B81" i="2"/>
  <c r="N81" i="2" s="1"/>
  <c r="C81" i="2"/>
  <c r="F81" i="2"/>
  <c r="G81" i="2" s="1"/>
  <c r="H81" i="2"/>
  <c r="I81" i="2" s="1"/>
  <c r="B82" i="2"/>
  <c r="C82" i="2"/>
  <c r="F82" i="2"/>
  <c r="G82" i="2" s="1"/>
  <c r="H82" i="2"/>
  <c r="I82" i="2" s="1"/>
  <c r="N82" i="2"/>
  <c r="B83" i="2"/>
  <c r="N83" i="2" s="1"/>
  <c r="C83" i="2"/>
  <c r="F83" i="2"/>
  <c r="G83" i="2" s="1"/>
  <c r="H83" i="2"/>
  <c r="I83" i="2" s="1"/>
  <c r="B84" i="2"/>
  <c r="N84" i="2" s="1"/>
  <c r="C84" i="2"/>
  <c r="F84" i="2"/>
  <c r="G84" i="2" s="1"/>
  <c r="H84" i="2"/>
  <c r="I84" i="2" s="1"/>
  <c r="B85" i="2"/>
  <c r="N85" i="2" s="1"/>
  <c r="C85" i="2"/>
  <c r="F85" i="2"/>
  <c r="G85" i="2" s="1"/>
  <c r="H85" i="2"/>
  <c r="I85" i="2" s="1"/>
  <c r="B86" i="2"/>
  <c r="N86" i="2" s="1"/>
  <c r="C86" i="2"/>
  <c r="F86" i="2"/>
  <c r="G86" i="2" s="1"/>
  <c r="H86" i="2"/>
  <c r="I86" i="2" s="1"/>
  <c r="B87" i="2"/>
  <c r="N87" i="2" s="1"/>
  <c r="C87" i="2"/>
  <c r="F87" i="2"/>
  <c r="G87" i="2" s="1"/>
  <c r="H87" i="2"/>
  <c r="I87" i="2" s="1"/>
  <c r="B88" i="2"/>
  <c r="N88" i="2" s="1"/>
  <c r="C88" i="2"/>
  <c r="F88" i="2"/>
  <c r="G88" i="2" s="1"/>
  <c r="H88" i="2"/>
  <c r="I88" i="2" s="1"/>
  <c r="B89" i="2"/>
  <c r="C89" i="2"/>
  <c r="F89" i="2"/>
  <c r="G89" i="2" s="1"/>
  <c r="H89" i="2"/>
  <c r="I89" i="2" s="1"/>
  <c r="N89" i="2"/>
  <c r="B90" i="2"/>
  <c r="N90" i="2" s="1"/>
  <c r="C90" i="2"/>
  <c r="F90" i="2"/>
  <c r="G90" i="2" s="1"/>
  <c r="H90" i="2"/>
  <c r="I90" i="2" s="1"/>
  <c r="B91" i="2"/>
  <c r="C91" i="2"/>
  <c r="F91" i="2"/>
  <c r="G91" i="2" s="1"/>
  <c r="H91" i="2"/>
  <c r="I91" i="2" s="1"/>
  <c r="N91" i="2"/>
  <c r="B92" i="2"/>
  <c r="C92" i="2"/>
  <c r="F92" i="2"/>
  <c r="G92" i="2" s="1"/>
  <c r="H92" i="2"/>
  <c r="I92" i="2" s="1"/>
  <c r="N92" i="2"/>
  <c r="B93" i="2"/>
  <c r="N93" i="2" s="1"/>
  <c r="C93" i="2"/>
  <c r="F93" i="2"/>
  <c r="G93" i="2" s="1"/>
  <c r="H93" i="2"/>
  <c r="I93" i="2" s="1"/>
  <c r="B94" i="2"/>
  <c r="N94" i="2" s="1"/>
  <c r="C94" i="2"/>
  <c r="F94" i="2"/>
  <c r="G94" i="2" s="1"/>
  <c r="H94" i="2"/>
  <c r="I94" i="2" s="1"/>
  <c r="B95" i="2"/>
  <c r="N95" i="2" s="1"/>
  <c r="C95" i="2"/>
  <c r="F95" i="2"/>
  <c r="G95" i="2" s="1"/>
  <c r="H95" i="2"/>
  <c r="I95" i="2" s="1"/>
  <c r="B96" i="2"/>
  <c r="N96" i="2" s="1"/>
  <c r="C96" i="2"/>
  <c r="F96" i="2"/>
  <c r="G96" i="2" s="1"/>
  <c r="H96" i="2"/>
  <c r="I96" i="2" s="1"/>
  <c r="B97" i="2"/>
  <c r="C97" i="2"/>
  <c r="F97" i="2"/>
  <c r="G97" i="2" s="1"/>
  <c r="H97" i="2"/>
  <c r="I97" i="2" s="1"/>
  <c r="N97" i="2"/>
  <c r="B98" i="2"/>
  <c r="N98" i="2" s="1"/>
  <c r="C98" i="2"/>
  <c r="F98" i="2"/>
  <c r="G98" i="2" s="1"/>
  <c r="H98" i="2"/>
  <c r="I98" i="2" s="1"/>
  <c r="B99" i="2"/>
  <c r="C99" i="2"/>
  <c r="F99" i="2"/>
  <c r="G99" i="2" s="1"/>
  <c r="H99" i="2"/>
  <c r="I99" i="2" s="1"/>
  <c r="N99" i="2"/>
  <c r="B100" i="2"/>
  <c r="C100" i="2"/>
  <c r="F100" i="2"/>
  <c r="G100" i="2" s="1"/>
  <c r="H100" i="2"/>
  <c r="I100" i="2" s="1"/>
  <c r="N100" i="2"/>
  <c r="B101" i="2"/>
  <c r="N101" i="2" s="1"/>
  <c r="C101" i="2"/>
  <c r="F101" i="2"/>
  <c r="G101" i="2" s="1"/>
  <c r="H101" i="2"/>
  <c r="I101" i="2" s="1"/>
  <c r="B102" i="2"/>
  <c r="C102" i="2"/>
  <c r="F102" i="2"/>
  <c r="G102" i="2" s="1"/>
  <c r="H102" i="2"/>
  <c r="I102" i="2" s="1"/>
  <c r="N102" i="2"/>
  <c r="B103" i="2"/>
  <c r="N103" i="2" s="1"/>
  <c r="C103" i="2"/>
  <c r="F103" i="2"/>
  <c r="G103" i="2" s="1"/>
  <c r="H103" i="2"/>
  <c r="I103" i="2" s="1"/>
  <c r="B104" i="2"/>
  <c r="N104" i="2" s="1"/>
  <c r="C104" i="2"/>
  <c r="F104" i="2"/>
  <c r="G104" i="2" s="1"/>
  <c r="H104" i="2"/>
  <c r="I104" i="2" s="1"/>
  <c r="B105" i="2"/>
  <c r="C105" i="2"/>
  <c r="F105" i="2"/>
  <c r="G105" i="2" s="1"/>
  <c r="H105" i="2"/>
  <c r="I105" i="2" s="1"/>
  <c r="N105" i="2"/>
  <c r="B106" i="2"/>
  <c r="N106" i="2" s="1"/>
  <c r="C106" i="2"/>
  <c r="F106" i="2"/>
  <c r="G106" i="2" s="1"/>
  <c r="H106" i="2"/>
  <c r="I106" i="2" s="1"/>
  <c r="D6" i="2" l="1"/>
  <c r="D5" i="2"/>
  <c r="D3" i="2"/>
  <c r="D107" i="2" l="1"/>
  <c r="T107" i="2" s="1"/>
  <c r="U107" i="2" s="1"/>
  <c r="D35" i="2"/>
  <c r="T35" i="2" s="1"/>
  <c r="U35" i="2" s="1"/>
  <c r="D61" i="2"/>
  <c r="T61" i="2" s="1"/>
  <c r="U61" i="2" s="1"/>
  <c r="D65" i="2"/>
  <c r="T65" i="2" s="1"/>
  <c r="U65" i="2" s="1"/>
  <c r="D82" i="2"/>
  <c r="T82" i="2" s="1"/>
  <c r="U82" i="2" s="1"/>
  <c r="D84" i="2"/>
  <c r="T84" i="2" s="1"/>
  <c r="U84" i="2" s="1"/>
  <c r="D92" i="2"/>
  <c r="T92" i="2" s="1"/>
  <c r="U92" i="2" s="1"/>
  <c r="D100" i="2"/>
  <c r="T100" i="2" s="1"/>
  <c r="U100" i="2" s="1"/>
  <c r="D39" i="2"/>
  <c r="T39" i="2" s="1"/>
  <c r="U39" i="2" s="1"/>
  <c r="D41" i="2"/>
  <c r="T41" i="2" s="1"/>
  <c r="U41" i="2" s="1"/>
  <c r="D76" i="2"/>
  <c r="T76" i="2" s="1"/>
  <c r="U76" i="2" s="1"/>
  <c r="D90" i="2"/>
  <c r="T90" i="2" s="1"/>
  <c r="U90" i="2" s="1"/>
  <c r="D106" i="2"/>
  <c r="T106" i="2" s="1"/>
  <c r="U106" i="2" s="1"/>
  <c r="D73" i="2"/>
  <c r="T73" i="2" s="1"/>
  <c r="U73" i="2" s="1"/>
  <c r="D33" i="2"/>
  <c r="T33" i="2" s="1"/>
  <c r="U33" i="2" s="1"/>
  <c r="D69" i="2"/>
  <c r="T69" i="2" s="1"/>
  <c r="U69" i="2" s="1"/>
  <c r="D80" i="2"/>
  <c r="T80" i="2" s="1"/>
  <c r="U80" i="2" s="1"/>
  <c r="D58" i="2"/>
  <c r="T58" i="2" s="1"/>
  <c r="U58" i="2" s="1"/>
  <c r="D89" i="2"/>
  <c r="T89" i="2" s="1"/>
  <c r="U89" i="2" s="1"/>
  <c r="D68" i="2"/>
  <c r="T68" i="2" s="1"/>
  <c r="U68" i="2" s="1"/>
  <c r="D54" i="2"/>
  <c r="T54" i="2" s="1"/>
  <c r="U54" i="2" s="1"/>
  <c r="D87" i="2"/>
  <c r="T87" i="2" s="1"/>
  <c r="U87" i="2" s="1"/>
  <c r="D70" i="2"/>
  <c r="T70" i="2" s="1"/>
  <c r="U70" i="2" s="1"/>
  <c r="D32" i="2"/>
  <c r="T32" i="2" s="1"/>
  <c r="U32" i="2" s="1"/>
  <c r="D55" i="2"/>
  <c r="T55" i="2" s="1"/>
  <c r="U55" i="2" s="1"/>
  <c r="D83" i="2"/>
  <c r="T83" i="2" s="1"/>
  <c r="U83" i="2" s="1"/>
  <c r="D59" i="2"/>
  <c r="T59" i="2" s="1"/>
  <c r="U59" i="2" s="1"/>
  <c r="D48" i="2"/>
  <c r="T48" i="2" s="1"/>
  <c r="U48" i="2" s="1"/>
  <c r="D36" i="2"/>
  <c r="T36" i="2" s="1"/>
  <c r="U36" i="2" s="1"/>
  <c r="D57" i="2"/>
  <c r="T57" i="2" s="1"/>
  <c r="U57" i="2" s="1"/>
  <c r="D64" i="2"/>
  <c r="T64" i="2" s="1"/>
  <c r="U64" i="2" s="1"/>
  <c r="D63" i="2"/>
  <c r="T63" i="2" s="1"/>
  <c r="U63" i="2" s="1"/>
  <c r="D96" i="2"/>
  <c r="T96" i="2" s="1"/>
  <c r="U96" i="2" s="1"/>
  <c r="D98" i="2"/>
  <c r="T98" i="2" s="1"/>
  <c r="U98" i="2" s="1"/>
  <c r="D37" i="2"/>
  <c r="T37" i="2" s="1"/>
  <c r="U37" i="2" s="1"/>
  <c r="D53" i="2"/>
  <c r="T53" i="2" s="1"/>
  <c r="U53" i="2" s="1"/>
  <c r="D51" i="2"/>
  <c r="T51" i="2" s="1"/>
  <c r="U51" i="2" s="1"/>
  <c r="D81" i="2"/>
  <c r="T81" i="2" s="1"/>
  <c r="U81" i="2" s="1"/>
  <c r="D38" i="2"/>
  <c r="T38" i="2" s="1"/>
  <c r="U38" i="2" s="1"/>
  <c r="D47" i="2"/>
  <c r="T47" i="2" s="1"/>
  <c r="U47" i="2" s="1"/>
  <c r="D79" i="2"/>
  <c r="T79" i="2" s="1"/>
  <c r="U79" i="2" s="1"/>
  <c r="D67" i="2"/>
  <c r="T67" i="2" s="1"/>
  <c r="U67" i="2" s="1"/>
  <c r="D101" i="2"/>
  <c r="T101" i="2" s="1"/>
  <c r="U101" i="2" s="1"/>
  <c r="D66" i="2"/>
  <c r="T66" i="2" s="1"/>
  <c r="U66" i="2" s="1"/>
  <c r="D56" i="2"/>
  <c r="T56" i="2" s="1"/>
  <c r="U56" i="2" s="1"/>
  <c r="D46" i="2"/>
  <c r="T46" i="2" s="1"/>
  <c r="U46" i="2" s="1"/>
  <c r="D94" i="2"/>
  <c r="T94" i="2" s="1"/>
  <c r="U94" i="2" s="1"/>
  <c r="D104" i="2"/>
  <c r="T104" i="2" s="1"/>
  <c r="U104" i="2" s="1"/>
  <c r="D45" i="2"/>
  <c r="T45" i="2" s="1"/>
  <c r="U45" i="2" s="1"/>
  <c r="D40" i="2"/>
  <c r="T40" i="2" s="1"/>
  <c r="U40" i="2" s="1"/>
  <c r="D105" i="2"/>
  <c r="T105" i="2" s="1"/>
  <c r="U105" i="2" s="1"/>
  <c r="D75" i="2"/>
  <c r="T75" i="2" s="1"/>
  <c r="U75" i="2" s="1"/>
  <c r="D43" i="2"/>
  <c r="T43" i="2" s="1"/>
  <c r="U43" i="2" s="1"/>
  <c r="D103" i="2"/>
  <c r="T103" i="2" s="1"/>
  <c r="U103" i="2" s="1"/>
  <c r="D74" i="2"/>
  <c r="T74" i="2" s="1"/>
  <c r="U74" i="2" s="1"/>
  <c r="D93" i="2"/>
  <c r="T93" i="2" s="1"/>
  <c r="U93" i="2" s="1"/>
  <c r="D52" i="2"/>
  <c r="T52" i="2" s="1"/>
  <c r="U52" i="2" s="1"/>
  <c r="D44" i="2"/>
  <c r="T44" i="2" s="1"/>
  <c r="U44" i="2" s="1"/>
  <c r="D85" i="2"/>
  <c r="T85" i="2" s="1"/>
  <c r="U85" i="2" s="1"/>
  <c r="D71" i="2"/>
  <c r="T71" i="2" s="1"/>
  <c r="U71" i="2" s="1"/>
  <c r="D72" i="2"/>
  <c r="T72" i="2" s="1"/>
  <c r="U72" i="2" s="1"/>
  <c r="D102" i="2"/>
  <c r="T102" i="2" s="1"/>
  <c r="U102" i="2" s="1"/>
  <c r="D49" i="2"/>
  <c r="T49" i="2" s="1"/>
  <c r="U49" i="2" s="1"/>
  <c r="D42" i="2"/>
  <c r="T42" i="2" s="1"/>
  <c r="U42" i="2" s="1"/>
  <c r="D95" i="2"/>
  <c r="T95" i="2" s="1"/>
  <c r="U95" i="2" s="1"/>
  <c r="D97" i="2"/>
  <c r="T97" i="2" s="1"/>
  <c r="U97" i="2" s="1"/>
  <c r="D78" i="2"/>
  <c r="T78" i="2" s="1"/>
  <c r="U78" i="2" s="1"/>
  <c r="D50" i="2"/>
  <c r="T50" i="2" s="1"/>
  <c r="U50" i="2" s="1"/>
  <c r="D77" i="2"/>
  <c r="T77" i="2" s="1"/>
  <c r="U77" i="2" s="1"/>
  <c r="D34" i="2"/>
  <c r="T34" i="2" s="1"/>
  <c r="U34" i="2" s="1"/>
  <c r="D88" i="2"/>
  <c r="T88" i="2" s="1"/>
  <c r="U88" i="2" s="1"/>
  <c r="D62" i="2"/>
  <c r="T62" i="2" s="1"/>
  <c r="U62" i="2" s="1"/>
  <c r="D60" i="2"/>
  <c r="T60" i="2" s="1"/>
  <c r="U60" i="2" s="1"/>
  <c r="D91" i="2"/>
  <c r="T91" i="2" s="1"/>
  <c r="U91" i="2" s="1"/>
  <c r="D99" i="2"/>
  <c r="T99" i="2" s="1"/>
  <c r="U99" i="2" s="1"/>
  <c r="D86" i="2"/>
  <c r="T86" i="2" s="1"/>
  <c r="U86" i="2" s="1"/>
  <c r="F9" i="2"/>
  <c r="G9" i="2" s="1"/>
  <c r="H9" i="2"/>
  <c r="F10" i="2"/>
  <c r="G10" i="2" s="1"/>
  <c r="H10" i="2"/>
  <c r="F11" i="2"/>
  <c r="G11" i="2" s="1"/>
  <c r="H11" i="2"/>
  <c r="F12" i="2"/>
  <c r="G12" i="2" s="1"/>
  <c r="H12" i="2"/>
  <c r="F13" i="2"/>
  <c r="G13" i="2" s="1"/>
  <c r="H13" i="2"/>
  <c r="F14" i="2"/>
  <c r="G14" i="2" s="1"/>
  <c r="H14" i="2"/>
  <c r="F15" i="2"/>
  <c r="G15" i="2" s="1"/>
  <c r="H15" i="2"/>
  <c r="F16" i="2"/>
  <c r="G16" i="2" s="1"/>
  <c r="H16" i="2"/>
  <c r="F17" i="2"/>
  <c r="G17" i="2" s="1"/>
  <c r="H17" i="2"/>
  <c r="F18" i="2"/>
  <c r="G18" i="2" s="1"/>
  <c r="H18" i="2"/>
  <c r="F19" i="2"/>
  <c r="G19" i="2" s="1"/>
  <c r="H19" i="2"/>
  <c r="F20" i="2"/>
  <c r="G20" i="2" s="1"/>
  <c r="H20" i="2"/>
  <c r="F21" i="2"/>
  <c r="G21" i="2" s="1"/>
  <c r="H21" i="2"/>
  <c r="F22" i="2"/>
  <c r="G22" i="2" s="1"/>
  <c r="H22" i="2"/>
  <c r="F23" i="2"/>
  <c r="G23" i="2" s="1"/>
  <c r="H23" i="2"/>
  <c r="F24" i="2"/>
  <c r="G24" i="2" s="1"/>
  <c r="H24" i="2"/>
  <c r="F25" i="2"/>
  <c r="G25" i="2" s="1"/>
  <c r="H25" i="2"/>
  <c r="F26" i="2"/>
  <c r="G26" i="2" s="1"/>
  <c r="H26" i="2"/>
  <c r="F27" i="2"/>
  <c r="G27" i="2" s="1"/>
  <c r="H27" i="2"/>
  <c r="F28" i="2"/>
  <c r="G28" i="2" s="1"/>
  <c r="H28" i="2"/>
  <c r="F29" i="2"/>
  <c r="G29" i="2" s="1"/>
  <c r="H29" i="2"/>
  <c r="F30" i="2"/>
  <c r="G30" i="2" s="1"/>
  <c r="H30" i="2"/>
  <c r="F31" i="2"/>
  <c r="G31" i="2" s="1"/>
  <c r="H31" i="2"/>
  <c r="H8" i="2"/>
  <c r="F8" i="2"/>
  <c r="B2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8" i="2"/>
  <c r="F3" i="6"/>
  <c r="F5" i="6"/>
  <c r="E107" i="2" l="1"/>
  <c r="J107" i="2" s="1"/>
  <c r="M107" i="2" s="1"/>
  <c r="E86" i="2"/>
  <c r="J86" i="2" s="1"/>
  <c r="M86" i="2" s="1"/>
  <c r="E77" i="2"/>
  <c r="J77" i="2" s="1"/>
  <c r="M77" i="2" s="1"/>
  <c r="E93" i="2"/>
  <c r="J93" i="2" s="1"/>
  <c r="M93" i="2" s="1"/>
  <c r="E105" i="2"/>
  <c r="J105" i="2" s="1"/>
  <c r="M105" i="2" s="1"/>
  <c r="E56" i="2"/>
  <c r="J56" i="2" s="1"/>
  <c r="M56" i="2" s="1"/>
  <c r="E47" i="2"/>
  <c r="J47" i="2" s="1"/>
  <c r="M47" i="2" s="1"/>
  <c r="E37" i="2"/>
  <c r="J37" i="2" s="1"/>
  <c r="M37" i="2" s="1"/>
  <c r="E59" i="2"/>
  <c r="J59" i="2" s="1"/>
  <c r="M59" i="2" s="1"/>
  <c r="E54" i="2"/>
  <c r="J54" i="2" s="1"/>
  <c r="M54" i="2" s="1"/>
  <c r="E73" i="2"/>
  <c r="J73" i="2" s="1"/>
  <c r="M73" i="2" s="1"/>
  <c r="E39" i="2"/>
  <c r="J39" i="2" s="1"/>
  <c r="E82" i="2"/>
  <c r="J82" i="2" s="1"/>
  <c r="M82" i="2" s="1"/>
  <c r="E88" i="2"/>
  <c r="J88" i="2" s="1"/>
  <c r="M88" i="2" s="1"/>
  <c r="E85" i="2"/>
  <c r="J85" i="2" s="1"/>
  <c r="M85" i="2" s="1"/>
  <c r="E43" i="2"/>
  <c r="J43" i="2" s="1"/>
  <c r="E40" i="2"/>
  <c r="J40" i="2" s="1"/>
  <c r="M40" i="2" s="1"/>
  <c r="E66" i="2"/>
  <c r="J66" i="2" s="1"/>
  <c r="M66" i="2" s="1"/>
  <c r="E67" i="2"/>
  <c r="J67" i="2" s="1"/>
  <c r="M67" i="2" s="1"/>
  <c r="E53" i="2"/>
  <c r="J53" i="2" s="1"/>
  <c r="M53" i="2" s="1"/>
  <c r="E98" i="2"/>
  <c r="J98" i="2" s="1"/>
  <c r="E57" i="2"/>
  <c r="J57" i="2" s="1"/>
  <c r="M57" i="2" s="1"/>
  <c r="E83" i="2"/>
  <c r="J83" i="2" s="1"/>
  <c r="M83" i="2" s="1"/>
  <c r="E70" i="2"/>
  <c r="J70" i="2" s="1"/>
  <c r="M70" i="2" s="1"/>
  <c r="E68" i="2"/>
  <c r="J68" i="2" s="1"/>
  <c r="E80" i="2"/>
  <c r="J80" i="2" s="1"/>
  <c r="E90" i="2"/>
  <c r="J90" i="2" s="1"/>
  <c r="M90" i="2" s="1"/>
  <c r="E100" i="2"/>
  <c r="J100" i="2" s="1"/>
  <c r="M100" i="2" s="1"/>
  <c r="E91" i="2"/>
  <c r="J91" i="2" s="1"/>
  <c r="E78" i="2"/>
  <c r="J78" i="2" s="1"/>
  <c r="M78" i="2" s="1"/>
  <c r="E42" i="2"/>
  <c r="J42" i="2" s="1"/>
  <c r="M42" i="2" s="1"/>
  <c r="E102" i="2"/>
  <c r="J102" i="2" s="1"/>
  <c r="E44" i="2"/>
  <c r="J44" i="2" s="1"/>
  <c r="M44" i="2" s="1"/>
  <c r="E45" i="2"/>
  <c r="J45" i="2" s="1"/>
  <c r="M45" i="2" s="1"/>
  <c r="E94" i="2"/>
  <c r="J94" i="2" s="1"/>
  <c r="M94" i="2" s="1"/>
  <c r="E101" i="2"/>
  <c r="J101" i="2" s="1"/>
  <c r="M101" i="2" s="1"/>
  <c r="E79" i="2"/>
  <c r="J79" i="2" s="1"/>
  <c r="M79" i="2" s="1"/>
  <c r="E81" i="2"/>
  <c r="J81" i="2" s="1"/>
  <c r="M81" i="2" s="1"/>
  <c r="E96" i="2"/>
  <c r="J96" i="2" s="1"/>
  <c r="M96" i="2" s="1"/>
  <c r="E36" i="2"/>
  <c r="J36" i="2" s="1"/>
  <c r="M36" i="2" s="1"/>
  <c r="E87" i="2"/>
  <c r="J87" i="2" s="1"/>
  <c r="M87" i="2" s="1"/>
  <c r="E89" i="2"/>
  <c r="J89" i="2" s="1"/>
  <c r="E69" i="2"/>
  <c r="J69" i="2" s="1"/>
  <c r="M69" i="2" s="1"/>
  <c r="E76" i="2"/>
  <c r="J76" i="2" s="1"/>
  <c r="E92" i="2"/>
  <c r="J92" i="2" s="1"/>
  <c r="M92" i="2" s="1"/>
  <c r="E61" i="2"/>
  <c r="J61" i="2" s="1"/>
  <c r="E62" i="2"/>
  <c r="J62" i="2" s="1"/>
  <c r="M62" i="2" s="1"/>
  <c r="E95" i="2"/>
  <c r="J95" i="2" s="1"/>
  <c r="M95" i="2" s="1"/>
  <c r="E71" i="2"/>
  <c r="J71" i="2" s="1"/>
  <c r="M71" i="2" s="1"/>
  <c r="E103" i="2"/>
  <c r="J103" i="2" s="1"/>
  <c r="E104" i="2"/>
  <c r="J104" i="2" s="1"/>
  <c r="M104" i="2" s="1"/>
  <c r="E51" i="2"/>
  <c r="J51" i="2" s="1"/>
  <c r="M51" i="2" s="1"/>
  <c r="E64" i="2"/>
  <c r="J64" i="2" s="1"/>
  <c r="E32" i="2"/>
  <c r="J32" i="2" s="1"/>
  <c r="M32" i="2" s="1"/>
  <c r="E58" i="2"/>
  <c r="J58" i="2" s="1"/>
  <c r="M58" i="2" s="1"/>
  <c r="E106" i="2"/>
  <c r="J106" i="2" s="1"/>
  <c r="E99" i="2"/>
  <c r="J99" i="2" s="1"/>
  <c r="E50" i="2"/>
  <c r="J50" i="2" s="1"/>
  <c r="M50" i="2" s="1"/>
  <c r="E49" i="2"/>
  <c r="J49" i="2" s="1"/>
  <c r="E38" i="2"/>
  <c r="J38" i="2" s="1"/>
  <c r="M38" i="2" s="1"/>
  <c r="E65" i="2"/>
  <c r="J65" i="2" s="1"/>
  <c r="E60" i="2"/>
  <c r="J60" i="2" s="1"/>
  <c r="M60" i="2" s="1"/>
  <c r="E34" i="2"/>
  <c r="J34" i="2" s="1"/>
  <c r="M34" i="2" s="1"/>
  <c r="E97" i="2"/>
  <c r="J97" i="2" s="1"/>
  <c r="M97" i="2" s="1"/>
  <c r="E72" i="2"/>
  <c r="J72" i="2" s="1"/>
  <c r="M72" i="2" s="1"/>
  <c r="E52" i="2"/>
  <c r="J52" i="2" s="1"/>
  <c r="E74" i="2"/>
  <c r="J74" i="2" s="1"/>
  <c r="E75" i="2"/>
  <c r="J75" i="2" s="1"/>
  <c r="M75" i="2" s="1"/>
  <c r="E46" i="2"/>
  <c r="J46" i="2" s="1"/>
  <c r="M46" i="2" s="1"/>
  <c r="E63" i="2"/>
  <c r="J63" i="2" s="1"/>
  <c r="M63" i="2" s="1"/>
  <c r="E48" i="2"/>
  <c r="J48" i="2" s="1"/>
  <c r="E55" i="2"/>
  <c r="J55" i="2" s="1"/>
  <c r="M55" i="2" s="1"/>
  <c r="E33" i="2"/>
  <c r="J33" i="2" s="1"/>
  <c r="M33" i="2" s="1"/>
  <c r="E41" i="2"/>
  <c r="J41" i="2" s="1"/>
  <c r="M41" i="2" s="1"/>
  <c r="E84" i="2"/>
  <c r="J84" i="2" s="1"/>
  <c r="M84" i="2" s="1"/>
  <c r="E35" i="2"/>
  <c r="J35" i="2" s="1"/>
  <c r="H5" i="2"/>
  <c r="N31" i="2"/>
  <c r="I31" i="2"/>
  <c r="D31" i="2"/>
  <c r="T31" i="2" s="1"/>
  <c r="U31" i="2" s="1"/>
  <c r="N30" i="2"/>
  <c r="I30" i="2"/>
  <c r="D30" i="2"/>
  <c r="T30" i="2" s="1"/>
  <c r="U30" i="2" s="1"/>
  <c r="N29" i="2"/>
  <c r="I29" i="2"/>
  <c r="D29" i="2"/>
  <c r="T29" i="2" s="1"/>
  <c r="U29" i="2" s="1"/>
  <c r="N28" i="2"/>
  <c r="I28" i="2"/>
  <c r="D28" i="2"/>
  <c r="T28" i="2" s="1"/>
  <c r="U28" i="2" s="1"/>
  <c r="N27" i="2"/>
  <c r="I27" i="2"/>
  <c r="D27" i="2"/>
  <c r="T27" i="2" s="1"/>
  <c r="U27" i="2" s="1"/>
  <c r="N26" i="2"/>
  <c r="I26" i="2"/>
  <c r="D26" i="2"/>
  <c r="T26" i="2" s="1"/>
  <c r="U26" i="2" s="1"/>
  <c r="N25" i="2"/>
  <c r="I25" i="2"/>
  <c r="D25" i="2"/>
  <c r="T25" i="2" s="1"/>
  <c r="U25" i="2" s="1"/>
  <c r="N24" i="2"/>
  <c r="I24" i="2"/>
  <c r="D24" i="2"/>
  <c r="T24" i="2" s="1"/>
  <c r="U24" i="2" s="1"/>
  <c r="N23" i="2"/>
  <c r="I23" i="2"/>
  <c r="D23" i="2"/>
  <c r="T23" i="2" s="1"/>
  <c r="U23" i="2" s="1"/>
  <c r="N22" i="2"/>
  <c r="I22" i="2"/>
  <c r="D22" i="2"/>
  <c r="T22" i="2" s="1"/>
  <c r="U22" i="2" s="1"/>
  <c r="N21" i="2"/>
  <c r="I21" i="2"/>
  <c r="D21" i="2"/>
  <c r="T21" i="2" s="1"/>
  <c r="U21" i="2" s="1"/>
  <c r="N20" i="2"/>
  <c r="I20" i="2"/>
  <c r="D20" i="2"/>
  <c r="T20" i="2" s="1"/>
  <c r="U20" i="2" s="1"/>
  <c r="N19" i="2"/>
  <c r="I19" i="2"/>
  <c r="D19" i="2"/>
  <c r="T19" i="2" s="1"/>
  <c r="U19" i="2" s="1"/>
  <c r="N18" i="2"/>
  <c r="I18" i="2"/>
  <c r="D18" i="2"/>
  <c r="T18" i="2" s="1"/>
  <c r="U18" i="2" s="1"/>
  <c r="N17" i="2"/>
  <c r="I17" i="2"/>
  <c r="D17" i="2"/>
  <c r="T17" i="2" s="1"/>
  <c r="U17" i="2" s="1"/>
  <c r="N16" i="2"/>
  <c r="I16" i="2"/>
  <c r="D16" i="2"/>
  <c r="T16" i="2" s="1"/>
  <c r="U16" i="2" s="1"/>
  <c r="N15" i="2"/>
  <c r="I15" i="2"/>
  <c r="D15" i="2"/>
  <c r="T15" i="2" s="1"/>
  <c r="U15" i="2" s="1"/>
  <c r="N14" i="2"/>
  <c r="I14" i="2"/>
  <c r="D14" i="2"/>
  <c r="T14" i="2" s="1"/>
  <c r="U14" i="2" s="1"/>
  <c r="N13" i="2"/>
  <c r="I13" i="2"/>
  <c r="D13" i="2"/>
  <c r="T13" i="2" s="1"/>
  <c r="U13" i="2" s="1"/>
  <c r="N12" i="2"/>
  <c r="I12" i="2"/>
  <c r="D12" i="2"/>
  <c r="T12" i="2" s="1"/>
  <c r="U12" i="2" s="1"/>
  <c r="N11" i="2"/>
  <c r="I11" i="2"/>
  <c r="D11" i="2"/>
  <c r="T11" i="2" s="1"/>
  <c r="U11" i="2" s="1"/>
  <c r="N10" i="2"/>
  <c r="I10" i="2"/>
  <c r="D10" i="2"/>
  <c r="T10" i="2" s="1"/>
  <c r="U10" i="2" s="1"/>
  <c r="N9" i="2"/>
  <c r="I9" i="2"/>
  <c r="D9" i="2"/>
  <c r="T9" i="2" s="1"/>
  <c r="U9" i="2" s="1"/>
  <c r="N8" i="2"/>
  <c r="I8" i="2"/>
  <c r="G8" i="2"/>
  <c r="D8" i="2"/>
  <c r="T8" i="2" s="1"/>
  <c r="U8" i="2" s="1"/>
  <c r="H6" i="2"/>
  <c r="M5" i="2"/>
  <c r="E20" i="2" l="1"/>
  <c r="J20" i="2" s="1"/>
  <c r="E24" i="2"/>
  <c r="J24" i="2" s="1"/>
  <c r="M35" i="2"/>
  <c r="M74" i="2"/>
  <c r="M65" i="2"/>
  <c r="M49" i="2"/>
  <c r="M64" i="2"/>
  <c r="M103" i="2"/>
  <c r="M61" i="2"/>
  <c r="M68" i="2"/>
  <c r="M89" i="2"/>
  <c r="M102" i="2"/>
  <c r="M91" i="2"/>
  <c r="M98" i="2"/>
  <c r="M48" i="2"/>
  <c r="M52" i="2"/>
  <c r="M99" i="2"/>
  <c r="M106" i="2"/>
  <c r="M76" i="2"/>
  <c r="M80" i="2"/>
  <c r="M43" i="2"/>
  <c r="M39" i="2"/>
  <c r="E22" i="2"/>
  <c r="J22" i="2" s="1"/>
  <c r="M22" i="2" s="1"/>
  <c r="E16" i="2"/>
  <c r="J16" i="2" s="1"/>
  <c r="M16" i="2" s="1"/>
  <c r="E18" i="2"/>
  <c r="J18" i="2" s="1"/>
  <c r="M18" i="2" s="1"/>
  <c r="E28" i="2"/>
  <c r="J28" i="2" s="1"/>
  <c r="M28" i="2" s="1"/>
  <c r="E8" i="2"/>
  <c r="J8" i="2" s="1"/>
  <c r="M8" i="2" s="1"/>
  <c r="E12" i="2"/>
  <c r="J12" i="2" s="1"/>
  <c r="M12" i="2" s="1"/>
  <c r="E21" i="2"/>
  <c r="J21" i="2" s="1"/>
  <c r="M21" i="2" s="1"/>
  <c r="E11" i="2"/>
  <c r="J11" i="2" s="1"/>
  <c r="M11" i="2" s="1"/>
  <c r="E17" i="2"/>
  <c r="J17" i="2" s="1"/>
  <c r="M17" i="2" s="1"/>
  <c r="E19" i="2"/>
  <c r="J19" i="2" s="1"/>
  <c r="E15" i="2"/>
  <c r="J15" i="2" s="1"/>
  <c r="E31" i="2"/>
  <c r="J31" i="2" s="1"/>
  <c r="E9" i="2"/>
  <c r="J9" i="2" s="1"/>
  <c r="E13" i="2"/>
  <c r="J13" i="2" s="1"/>
  <c r="M13" i="2" s="1"/>
  <c r="E14" i="2"/>
  <c r="J14" i="2" s="1"/>
  <c r="M14" i="2" s="1"/>
  <c r="E27" i="2"/>
  <c r="J27" i="2" s="1"/>
  <c r="E29" i="2"/>
  <c r="J29" i="2" s="1"/>
  <c r="M29" i="2" s="1"/>
  <c r="E30" i="2"/>
  <c r="J30" i="2" s="1"/>
  <c r="M30" i="2" s="1"/>
  <c r="E10" i="2"/>
  <c r="J10" i="2" s="1"/>
  <c r="M10" i="2" s="1"/>
  <c r="E23" i="2"/>
  <c r="J23" i="2" s="1"/>
  <c r="E25" i="2"/>
  <c r="J25" i="2" s="1"/>
  <c r="M25" i="2" s="1"/>
  <c r="E26" i="2"/>
  <c r="J26" i="2" s="1"/>
  <c r="M26" i="2" s="1"/>
  <c r="M20" i="2" l="1"/>
  <c r="M24" i="2"/>
  <c r="M19" i="2"/>
  <c r="J5" i="2"/>
  <c r="M9" i="2"/>
  <c r="M23" i="2"/>
  <c r="M15" i="2"/>
  <c r="M27" i="2"/>
  <c r="M31" i="2"/>
</calcChain>
</file>

<file path=xl/sharedStrings.xml><?xml version="1.0" encoding="utf-8"?>
<sst xmlns="http://schemas.openxmlformats.org/spreadsheetml/2006/main" count="62" uniqueCount="53">
  <si>
    <t>Pressure Zone</t>
  </si>
  <si>
    <t>Supply to MTR Calc Loss</t>
  </si>
  <si>
    <t>Worst Case Safety Margin(from calc)</t>
  </si>
  <si>
    <t>&lt;-- Worst Case Safety from your lot calculation</t>
  </si>
  <si>
    <t>MTR to House Lngth</t>
  </si>
  <si>
    <t>MTR to House Calc Loss</t>
  </si>
  <si>
    <t>Highest Lot Elev.</t>
  </si>
  <si>
    <t>Worst Case Safety by lot (In Spreadsheet)</t>
  </si>
  <si>
    <t>Static</t>
  </si>
  <si>
    <t>Lowest Lot Elev.</t>
  </si>
  <si>
    <t>Fill In Yellow Boxes</t>
  </si>
  <si>
    <t>Lot #</t>
  </si>
  <si>
    <t>F.F. Elev.</t>
  </si>
  <si>
    <t>Elevation Difference (From Hydrant)</t>
  </si>
  <si>
    <t>Elevation Pressure Gain / Loss</t>
  </si>
  <si>
    <t>Approximate Supply to MTR length</t>
  </si>
  <si>
    <t>Supply to MTR PSI ADJ</t>
  </si>
  <si>
    <t>Approximate MTR to House length</t>
  </si>
  <si>
    <t>MTR to House PSI ADJ</t>
  </si>
  <si>
    <t>ADJ Safety Margin</t>
  </si>
  <si>
    <t>Pressure Difference (From Static)</t>
  </si>
  <si>
    <t>Static @Guage (+5')</t>
  </si>
  <si>
    <t>Min Static Guage Pres. +/- for 10 PSI</t>
  </si>
  <si>
    <t>To MTR Calc Lgth</t>
  </si>
  <si>
    <t>Fire Hyd. Elev.</t>
  </si>
  <si>
    <t>These columns to be on the sprinkler plan at a minimum! (If you cannot fit all on each model sheet)</t>
  </si>
  <si>
    <t>Development</t>
  </si>
  <si>
    <t>F.H. Static</t>
  </si>
  <si>
    <t>Plan Type A</t>
  </si>
  <si>
    <t>1)</t>
  </si>
  <si>
    <t>2)</t>
  </si>
  <si>
    <t>3)</t>
  </si>
  <si>
    <t xml:space="preserve">The "Cover Sheet" table needs to be on the cover sheet of </t>
  </si>
  <si>
    <t>in the designed development.</t>
  </si>
  <si>
    <t>your Sprinkler Standard Plans. Showing every lot</t>
  </si>
  <si>
    <t>These Columns not needed on the plans</t>
  </si>
  <si>
    <t>Note:</t>
  </si>
  <si>
    <t>4)</t>
  </si>
  <si>
    <t>This will fill out the table and auto populate all of the white cells to determine the safety margins for each lot with this design.</t>
  </si>
  <si>
    <t>5)</t>
  </si>
  <si>
    <t>Along the bottom you will see just one tab for the 1st model plan info.</t>
  </si>
  <si>
    <t>You will then need to delete the coresponding cells in the "Plan A" tab</t>
  </si>
  <si>
    <t>Once you have deleted the cells from "Plan A" tab you can then copy the tab over to create the other Model plan info.</t>
  </si>
  <si>
    <t>Fill out the "Development" information for the top of "Cover Sheet" tab</t>
  </si>
  <si>
    <t>Fill out the information* for each lot on the "Cover Sheet" tab</t>
  </si>
  <si>
    <r>
      <t>*Note: only colored (</t>
    </r>
    <r>
      <rPr>
        <sz val="11"/>
        <color theme="7" tint="-0.249977111117893"/>
        <rFont val="Calibri"/>
        <family val="2"/>
      </rPr>
      <t>shaded</t>
    </r>
    <r>
      <rPr>
        <sz val="11"/>
        <color rgb="FF000000"/>
        <rFont val="Calibri"/>
        <family val="2"/>
      </rPr>
      <t>) boxes need information.</t>
    </r>
  </si>
  <si>
    <t>If you need more you can just copy one of the plan tabs over and it will retain the link to the cover sheet.</t>
  </si>
  <si>
    <t>For each 'Plan or Model'  you will take the worst case calculation data and fill in the colored boxes (as shown within the clouded regions).</t>
  </si>
  <si>
    <t>Based on the values entered on cover sheet (Tab) and each plan (type) the highest lot and lowest lots change colors. Additionally the lowest 5 safety margins also change colors.</t>
  </si>
  <si>
    <t>The calculation will also provide notificaiton through red colored shading if you do not have a 10 psi safety margin.</t>
  </si>
  <si>
    <t>1) This table is limited to 100 Lots if your development has more than 100 create an additional table.</t>
  </si>
  <si>
    <t>2) The data you fill in here auto fills in on the "Plan ?" tabs. This will prevent multiple data entries, etc…</t>
  </si>
  <si>
    <t>If you have less than 100 lots in your development I would delete the extra cells not needed.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</si>
</sst>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7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22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C55A11"/>
      <name val="Calibri"/>
      <family val="2"/>
    </font>
    <font>
      <b/>
      <sz val="11"/>
      <color rgb="FF000000"/>
      <name val="Calibri"/>
      <family val="2"/>
    </font>
    <font>
      <b/>
      <sz val="18"/>
      <color rgb="FF000000"/>
      <name val="Calibri"/>
      <family val="2"/>
    </font>
    <font>
      <sz val="14"/>
      <color rgb="FF000000"/>
      <name val="Calibri"/>
      <family val="2"/>
    </font>
    <font>
      <b/>
      <sz val="20"/>
      <color rgb="FF000000"/>
      <name val="Calibri"/>
      <family val="2"/>
    </font>
    <font>
      <b/>
      <sz val="14"/>
      <name val="Calibri"/>
      <family val="2"/>
    </font>
    <font>
      <b/>
      <sz val="16"/>
      <color rgb="FF000000"/>
      <name val="Calibri"/>
      <family val="2"/>
    </font>
    <font>
      <b/>
      <sz val="11"/>
      <color theme="0" tint="-0.34998626667073579"/>
      <name val="Calibri"/>
      <family val="2"/>
    </font>
    <font>
      <b/>
      <sz val="12"/>
      <color theme="0" tint="-0.34998626667073579"/>
      <name val="Calibri"/>
      <family val="2"/>
    </font>
    <font>
      <sz val="14"/>
      <color theme="0" tint="-0.34998626667073579"/>
      <name val="Calibri"/>
      <family val="2"/>
    </font>
    <font>
      <sz val="16"/>
      <color rgb="FF000000"/>
      <name val="Calibri"/>
      <family val="2"/>
    </font>
    <font>
      <sz val="11"/>
      <color theme="7" tint="-0.249977111117893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DDDDD"/>
        <bgColor rgb="FFC5E0B4"/>
      </patternFill>
    </fill>
    <fill>
      <patternFill patternType="solid">
        <fgColor rgb="FFFFE699"/>
        <bgColor rgb="FFFFFFCC"/>
      </patternFill>
    </fill>
    <fill>
      <patternFill patternType="solid">
        <fgColor rgb="FFC5E0B4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theme="7" tint="0.59999389629810485"/>
        <bgColor rgb="FFFFFFCC"/>
      </patternFill>
    </fill>
    <fill>
      <patternFill patternType="solid">
        <fgColor theme="7" tint="0.59999389629810485"/>
        <bgColor rgb="FFFFFF00"/>
      </patternFill>
    </fill>
  </fills>
  <borders count="5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46">
    <xf numFmtId="0" fontId="0" fillId="0" borderId="0" xfId="0"/>
    <xf numFmtId="0" fontId="0" fillId="0" borderId="0" xfId="0" applyAlignment="1">
      <alignment horizontal="center" vertical="center"/>
    </xf>
    <xf numFmtId="164" fontId="4" fillId="0" borderId="9" xfId="0" applyNumberFormat="1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2" fontId="8" fillId="5" borderId="15" xfId="0" applyNumberFormat="1" applyFont="1" applyFill="1" applyBorder="1" applyAlignment="1" applyProtection="1">
      <alignment horizontal="center" vertical="center"/>
    </xf>
    <xf numFmtId="165" fontId="8" fillId="5" borderId="15" xfId="0" applyNumberFormat="1" applyFont="1" applyFill="1" applyBorder="1" applyAlignment="1" applyProtection="1">
      <alignment horizontal="center" vertical="center"/>
    </xf>
    <xf numFmtId="1" fontId="8" fillId="0" borderId="0" xfId="0" applyNumberFormat="1" applyFont="1" applyBorder="1" applyAlignment="1" applyProtection="1">
      <alignment horizontal="center" vertical="center"/>
    </xf>
    <xf numFmtId="1" fontId="9" fillId="0" borderId="18" xfId="0" applyNumberFormat="1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/>
    </xf>
    <xf numFmtId="1" fontId="9" fillId="0" borderId="20" xfId="0" applyNumberFormat="1" applyFont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/>
    </xf>
    <xf numFmtId="165" fontId="8" fillId="5" borderId="22" xfId="0" applyNumberFormat="1" applyFont="1" applyFill="1" applyBorder="1" applyAlignment="1" applyProtection="1">
      <alignment horizontal="center" vertical="center"/>
    </xf>
    <xf numFmtId="2" fontId="8" fillId="5" borderId="22" xfId="0" applyNumberFormat="1" applyFont="1" applyFill="1" applyBorder="1" applyAlignment="1" applyProtection="1">
      <alignment horizontal="center" vertical="center"/>
    </xf>
    <xf numFmtId="2" fontId="8" fillId="5" borderId="19" xfId="0" applyNumberFormat="1" applyFont="1" applyFill="1" applyBorder="1" applyAlignment="1" applyProtection="1">
      <alignment horizontal="center" vertical="center"/>
    </xf>
    <xf numFmtId="2" fontId="8" fillId="5" borderId="2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8" fillId="3" borderId="37" xfId="0" applyFont="1" applyFill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center" vertical="center"/>
    </xf>
    <xf numFmtId="0" fontId="8" fillId="7" borderId="39" xfId="0" applyFont="1" applyFill="1" applyBorder="1" applyAlignment="1" applyProtection="1">
      <alignment horizontal="center" vertical="center"/>
      <protection locked="0"/>
    </xf>
    <xf numFmtId="0" fontId="8" fillId="7" borderId="33" xfId="0" applyFont="1" applyFill="1" applyBorder="1" applyAlignment="1" applyProtection="1">
      <alignment horizontal="center" vertical="center"/>
      <protection locked="0"/>
    </xf>
    <xf numFmtId="0" fontId="8" fillId="7" borderId="35" xfId="0" applyFont="1" applyFill="1" applyBorder="1" applyAlignment="1" applyProtection="1">
      <alignment horizontal="center" vertical="center"/>
      <protection locked="0"/>
    </xf>
    <xf numFmtId="0" fontId="8" fillId="7" borderId="34" xfId="0" applyFont="1" applyFill="1" applyBorder="1" applyAlignment="1" applyProtection="1">
      <alignment horizontal="center" vertical="center"/>
      <protection locked="0"/>
    </xf>
    <xf numFmtId="0" fontId="8" fillId="7" borderId="30" xfId="0" applyFont="1" applyFill="1" applyBorder="1" applyAlignment="1" applyProtection="1">
      <alignment horizontal="center" vertical="center"/>
      <protection locked="0"/>
    </xf>
    <xf numFmtId="0" fontId="8" fillId="7" borderId="31" xfId="0" applyFont="1" applyFill="1" applyBorder="1" applyAlignment="1" applyProtection="1">
      <alignment horizontal="center" vertical="center"/>
      <protection locked="0"/>
    </xf>
    <xf numFmtId="0" fontId="11" fillId="7" borderId="36" xfId="0" applyFont="1" applyFill="1" applyBorder="1" applyAlignment="1" applyProtection="1">
      <alignment horizontal="center" vertical="center"/>
      <protection locked="0"/>
    </xf>
    <xf numFmtId="0" fontId="11" fillId="7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 wrapText="1"/>
    </xf>
    <xf numFmtId="0" fontId="4" fillId="0" borderId="44" xfId="0" applyFont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</xf>
    <xf numFmtId="165" fontId="8" fillId="5" borderId="23" xfId="0" applyNumberFormat="1" applyFont="1" applyFill="1" applyBorder="1" applyAlignment="1" applyProtection="1">
      <alignment horizontal="center" vertical="center"/>
    </xf>
    <xf numFmtId="2" fontId="8" fillId="5" borderId="23" xfId="0" applyNumberFormat="1" applyFont="1" applyFill="1" applyBorder="1" applyAlignment="1" applyProtection="1">
      <alignment horizontal="center" vertical="center"/>
    </xf>
    <xf numFmtId="2" fontId="8" fillId="5" borderId="8" xfId="0" applyNumberFormat="1" applyFont="1" applyFill="1" applyBorder="1" applyAlignment="1" applyProtection="1">
      <alignment horizontal="center" vertical="center"/>
    </xf>
    <xf numFmtId="1" fontId="9" fillId="0" borderId="7" xfId="0" applyNumberFormat="1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1" fontId="8" fillId="0" borderId="46" xfId="0" applyNumberFormat="1" applyFont="1" applyBorder="1" applyAlignment="1" applyProtection="1">
      <alignment horizontal="center" vertical="center"/>
    </xf>
    <xf numFmtId="1" fontId="4" fillId="0" borderId="2" xfId="0" applyNumberFormat="1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 wrapText="1"/>
    </xf>
    <xf numFmtId="0" fontId="13" fillId="0" borderId="25" xfId="0" applyFont="1" applyBorder="1" applyAlignment="1" applyProtection="1">
      <alignment horizontal="center" vertical="center" wrapText="1"/>
    </xf>
    <xf numFmtId="1" fontId="14" fillId="0" borderId="7" xfId="0" applyNumberFormat="1" applyFont="1" applyBorder="1" applyAlignment="1" applyProtection="1">
      <alignment horizontal="center" vertical="center"/>
    </xf>
    <xf numFmtId="1" fontId="14" fillId="0" borderId="8" xfId="0" applyNumberFormat="1" applyFont="1" applyBorder="1" applyAlignment="1" applyProtection="1">
      <alignment horizontal="center" vertical="center"/>
    </xf>
    <xf numFmtId="1" fontId="14" fillId="0" borderId="18" xfId="0" applyNumberFormat="1" applyFont="1" applyBorder="1" applyAlignment="1" applyProtection="1">
      <alignment horizontal="center" vertical="center"/>
    </xf>
    <xf numFmtId="1" fontId="14" fillId="0" borderId="19" xfId="0" applyNumberFormat="1" applyFont="1" applyBorder="1" applyAlignment="1" applyProtection="1">
      <alignment horizontal="center" vertical="center"/>
    </xf>
    <xf numFmtId="1" fontId="14" fillId="0" borderId="20" xfId="0" applyNumberFormat="1" applyFont="1" applyBorder="1" applyAlignment="1" applyProtection="1">
      <alignment horizontal="center" vertical="center"/>
    </xf>
    <xf numFmtId="1" fontId="14" fillId="0" borderId="21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" fontId="0" fillId="0" borderId="0" xfId="0" applyNumberFormat="1" applyAlignment="1" applyProtection="1">
      <alignment horizontal="center" vertical="center"/>
    </xf>
    <xf numFmtId="0" fontId="0" fillId="0" borderId="0" xfId="0" applyProtection="1"/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23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7" borderId="26" xfId="0" applyFont="1" applyFill="1" applyBorder="1" applyAlignment="1" applyProtection="1">
      <alignment horizontal="center" vertical="center" wrapText="1"/>
      <protection locked="0"/>
    </xf>
    <xf numFmtId="0" fontId="4" fillId="7" borderId="4" xfId="0" applyFont="1" applyFill="1" applyBorder="1" applyAlignment="1" applyProtection="1">
      <alignment horizontal="center" vertical="center" wrapText="1"/>
      <protection locked="0"/>
    </xf>
    <xf numFmtId="0" fontId="4" fillId="7" borderId="10" xfId="0" applyFont="1" applyFill="1" applyBorder="1" applyAlignment="1" applyProtection="1">
      <alignment horizontal="center" vertical="center"/>
      <protection locked="0"/>
    </xf>
    <xf numFmtId="0" fontId="4" fillId="7" borderId="13" xfId="0" applyFont="1" applyFill="1" applyBorder="1" applyAlignment="1" applyProtection="1">
      <alignment horizontal="center" vertical="center"/>
      <protection locked="0"/>
    </xf>
    <xf numFmtId="0" fontId="0" fillId="0" borderId="47" xfId="0" applyBorder="1"/>
    <xf numFmtId="0" fontId="0" fillId="0" borderId="45" xfId="0" applyBorder="1"/>
    <xf numFmtId="0" fontId="0" fillId="0" borderId="48" xfId="0" applyBorder="1"/>
    <xf numFmtId="0" fontId="0" fillId="0" borderId="40" xfId="0" applyBorder="1"/>
    <xf numFmtId="0" fontId="0" fillId="0" borderId="41" xfId="0" applyBorder="1"/>
    <xf numFmtId="0" fontId="0" fillId="0" borderId="0" xfId="0" applyBorder="1"/>
    <xf numFmtId="0" fontId="0" fillId="0" borderId="49" xfId="0" applyBorder="1"/>
    <xf numFmtId="0" fontId="0" fillId="0" borderId="50" xfId="0" applyBorder="1"/>
    <xf numFmtId="0" fontId="0" fillId="0" borderId="46" xfId="0" applyBorder="1"/>
    <xf numFmtId="0" fontId="0" fillId="0" borderId="40" xfId="0" applyBorder="1" applyAlignment="1">
      <alignment horizontal="left"/>
    </xf>
    <xf numFmtId="0" fontId="0" fillId="0" borderId="0" xfId="0" applyBorder="1" applyAlignment="1">
      <alignment vertical="top"/>
    </xf>
    <xf numFmtId="0" fontId="0" fillId="0" borderId="41" xfId="0" applyBorder="1" applyAlignment="1">
      <alignment vertical="top"/>
    </xf>
    <xf numFmtId="0" fontId="0" fillId="0" borderId="0" xfId="0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41" xfId="0" applyFont="1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47" xfId="0" applyBorder="1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0" fillId="0" borderId="49" xfId="0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8" fillId="3" borderId="38" xfId="0" applyFont="1" applyFill="1" applyBorder="1" applyAlignment="1" applyProtection="1">
      <alignment horizontal="center" vertical="center"/>
      <protection locked="0"/>
    </xf>
    <xf numFmtId="0" fontId="8" fillId="3" borderId="31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0" fontId="2" fillId="7" borderId="2" xfId="0" applyFont="1" applyFill="1" applyBorder="1" applyAlignment="1" applyProtection="1">
      <alignment horizontal="center" vertical="center"/>
      <protection locked="0"/>
    </xf>
    <xf numFmtId="0" fontId="2" fillId="7" borderId="24" xfId="0" applyFont="1" applyFill="1" applyBorder="1" applyAlignment="1" applyProtection="1">
      <alignment horizontal="center" vertical="center"/>
      <protection locked="0"/>
    </xf>
    <xf numFmtId="0" fontId="2" fillId="7" borderId="25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8" fillId="6" borderId="16" xfId="0" applyFont="1" applyFill="1" applyBorder="1" applyAlignment="1" applyProtection="1">
      <alignment horizontal="center" vertical="center"/>
      <protection locked="0"/>
    </xf>
    <xf numFmtId="0" fontId="8" fillId="6" borderId="17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64" fontId="7" fillId="0" borderId="33" xfId="0" applyNumberFormat="1" applyFont="1" applyBorder="1" applyAlignment="1" applyProtection="1">
      <alignment horizontal="center" vertical="center"/>
    </xf>
    <xf numFmtId="164" fontId="7" fillId="0" borderId="34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34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7" borderId="32" xfId="0" applyFont="1" applyFill="1" applyBorder="1" applyAlignment="1" applyProtection="1">
      <alignment horizontal="center" vertical="center" wrapText="1"/>
      <protection locked="0"/>
    </xf>
    <xf numFmtId="0" fontId="11" fillId="7" borderId="36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" fillId="7" borderId="27" xfId="0" applyFont="1" applyFill="1" applyBorder="1" applyAlignment="1" applyProtection="1">
      <alignment horizontal="center" vertical="center"/>
      <protection locked="0"/>
    </xf>
    <xf numFmtId="0" fontId="2" fillId="7" borderId="28" xfId="0" applyFont="1" applyFill="1" applyBorder="1" applyAlignment="1" applyProtection="1">
      <alignment horizontal="center" vertical="center"/>
      <protection locked="0"/>
    </xf>
    <xf numFmtId="0" fontId="2" fillId="7" borderId="29" xfId="0" applyFont="1" applyFill="1" applyBorder="1" applyAlignment="1" applyProtection="1">
      <alignment horizontal="center" vertical="center"/>
      <protection locked="0"/>
    </xf>
    <xf numFmtId="1" fontId="7" fillId="0" borderId="1" xfId="0" applyNumberFormat="1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</xf>
    <xf numFmtId="0" fontId="12" fillId="0" borderId="40" xfId="0" applyFont="1" applyFill="1" applyBorder="1" applyAlignment="1" applyProtection="1">
      <alignment horizontal="center" vertical="center"/>
    </xf>
    <xf numFmtId="0" fontId="12" fillId="0" borderId="4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12" fillId="0" borderId="47" xfId="0" applyFont="1" applyFill="1" applyBorder="1" applyAlignment="1" applyProtection="1">
      <alignment horizontal="center" vertical="center" wrapText="1"/>
    </xf>
    <xf numFmtId="0" fontId="12" fillId="0" borderId="48" xfId="0" applyFont="1" applyFill="1" applyBorder="1" applyAlignment="1" applyProtection="1">
      <alignment horizontal="center" vertical="center" wrapText="1"/>
    </xf>
    <xf numFmtId="0" fontId="12" fillId="0" borderId="40" xfId="0" applyFont="1" applyFill="1" applyBorder="1" applyAlignment="1" applyProtection="1">
      <alignment horizontal="center" vertical="center" wrapText="1"/>
    </xf>
    <xf numFmtId="0" fontId="12" fillId="0" borderId="41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2" fontId="7" fillId="0" borderId="3" xfId="0" applyNumberFormat="1" applyFont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</cellXfs>
  <cellStyles count="2">
    <cellStyle name="Explanatory Text" xfId="1" builtinId="53" customBuiltin="1"/>
    <cellStyle name="Normal" xfId="0" builtinId="0"/>
  </cellStyles>
  <dxfs count="6">
    <dxf>
      <font>
        <b/>
        <i val="0"/>
        <color auto="1"/>
      </font>
      <fill>
        <patternFill>
          <bgColor theme="2"/>
        </patternFill>
      </fill>
    </dxf>
    <dxf>
      <font>
        <b/>
        <i val="0"/>
        <color auto="1"/>
      </font>
      <fill>
        <patternFill>
          <bgColor theme="2"/>
        </patternFill>
      </fill>
    </dxf>
    <dxf>
      <font>
        <b/>
        <i val="0"/>
        <color rgb="FF002060"/>
      </font>
      <fill>
        <patternFill patternType="solid">
          <bgColor theme="9" tint="0.79998168889431442"/>
        </patternFill>
      </fill>
    </dxf>
    <dxf>
      <font>
        <color rgb="FF000000"/>
        <name val="Calibri"/>
        <family val="2"/>
      </font>
      <fill>
        <patternFill>
          <bgColor rgb="FFFF0000"/>
        </patternFill>
      </fill>
    </dxf>
    <dxf>
      <font>
        <color rgb="FF000000"/>
        <name val="Calibri"/>
        <family val="2"/>
      </font>
      <fill>
        <patternFill>
          <bgColor rgb="FFFF0000"/>
        </patternFill>
      </fill>
    </dxf>
    <dxf>
      <font>
        <color rgb="FF000000"/>
        <name val="Calibri"/>
        <family val="2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38101</xdr:rowOff>
    </xdr:from>
    <xdr:to>
      <xdr:col>6</xdr:col>
      <xdr:colOff>471975</xdr:colOff>
      <xdr:row>12</xdr:row>
      <xdr:rowOff>152401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55DB5A-D4E1-41A6-A431-E10A7C0B9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71601"/>
          <a:ext cx="3519975" cy="685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6</xdr:col>
      <xdr:colOff>447675</xdr:colOff>
      <xdr:row>7</xdr:row>
      <xdr:rowOff>42261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56BAC8-2F94-4101-B238-1C5865F7F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81000"/>
          <a:ext cx="3495675" cy="994761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43</xdr:row>
      <xdr:rowOff>47624</xdr:rowOff>
    </xdr:from>
    <xdr:to>
      <xdr:col>3</xdr:col>
      <xdr:colOff>552450</xdr:colOff>
      <xdr:row>61</xdr:row>
      <xdr:rowOff>99482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C79D6C-3C5B-4640-A72C-A0DF78F2F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8650" y="3857624"/>
          <a:ext cx="1752600" cy="3509433"/>
        </a:xfrm>
        <a:prstGeom prst="rect">
          <a:avLst/>
        </a:prstGeom>
      </xdr:spPr>
    </xdr:pic>
    <xdr:clientData/>
  </xdr:twoCellAnchor>
  <xdr:twoCellAnchor editAs="oneCell">
    <xdr:from>
      <xdr:col>8</xdr:col>
      <xdr:colOff>16885</xdr:colOff>
      <xdr:row>3</xdr:row>
      <xdr:rowOff>28575</xdr:rowOff>
    </xdr:from>
    <xdr:to>
      <xdr:col>18</xdr:col>
      <xdr:colOff>471917</xdr:colOff>
      <xdr:row>11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96CC46E-28DB-4A91-B2C7-A3DE9DAE0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93685" y="600075"/>
          <a:ext cx="6551032" cy="157162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15</xdr:row>
      <xdr:rowOff>28575</xdr:rowOff>
    </xdr:from>
    <xdr:to>
      <xdr:col>18</xdr:col>
      <xdr:colOff>484271</xdr:colOff>
      <xdr:row>23</xdr:row>
      <xdr:rowOff>66834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5A409CE-63BA-4CF4-869F-988676D03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05375" y="2886075"/>
          <a:ext cx="6551696" cy="157178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27</xdr:row>
      <xdr:rowOff>38100</xdr:rowOff>
    </xdr:from>
    <xdr:to>
      <xdr:col>18</xdr:col>
      <xdr:colOff>485775</xdr:colOff>
      <xdr:row>35</xdr:row>
      <xdr:rowOff>42025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3300C38-4E1E-4B80-8038-D3E09ACC5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05375" y="5191125"/>
          <a:ext cx="6553200" cy="152792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19</xdr:row>
      <xdr:rowOff>0</xdr:rowOff>
    </xdr:from>
    <xdr:to>
      <xdr:col>5</xdr:col>
      <xdr:colOff>304463</xdr:colOff>
      <xdr:row>21</xdr:row>
      <xdr:rowOff>38048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7241F77-4D26-4D19-AD84-BF2A92E45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57225" y="3638550"/>
          <a:ext cx="2695238" cy="419048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333375</xdr:colOff>
      <xdr:row>43</xdr:row>
      <xdr:rowOff>28575</xdr:rowOff>
    </xdr:from>
    <xdr:to>
      <xdr:col>13</xdr:col>
      <xdr:colOff>209550</xdr:colOff>
      <xdr:row>58</xdr:row>
      <xdr:rowOff>106311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B40748D-0345-45B7-8EB6-0A9C3B0F6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600575" y="8248650"/>
          <a:ext cx="3533775" cy="2963811"/>
        </a:xfrm>
        <a:prstGeom prst="rect">
          <a:avLst/>
        </a:prstGeom>
      </xdr:spPr>
    </xdr:pic>
    <xdr:clientData/>
  </xdr:twoCellAnchor>
  <xdr:twoCellAnchor editAs="oneCell">
    <xdr:from>
      <xdr:col>13</xdr:col>
      <xdr:colOff>447675</xdr:colOff>
      <xdr:row>44</xdr:row>
      <xdr:rowOff>133350</xdr:rowOff>
    </xdr:from>
    <xdr:to>
      <xdr:col>18</xdr:col>
      <xdr:colOff>504183</xdr:colOff>
      <xdr:row>49</xdr:row>
      <xdr:rowOff>66675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719B8E3-7B63-4AE8-94EC-1A898C3F0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372475" y="8553450"/>
          <a:ext cx="3104508" cy="8858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62</xdr:row>
      <xdr:rowOff>0</xdr:rowOff>
    </xdr:from>
    <xdr:to>
      <xdr:col>13</xdr:col>
      <xdr:colOff>323850</xdr:colOff>
      <xdr:row>77</xdr:row>
      <xdr:rowOff>69711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CA6C3B7-F482-412C-9E50-8B25DB61D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876800" y="11868150"/>
          <a:ext cx="3371850" cy="2927211"/>
        </a:xfrm>
        <a:prstGeom prst="rect">
          <a:avLst/>
        </a:prstGeom>
      </xdr:spPr>
    </xdr:pic>
    <xdr:clientData/>
  </xdr:twoCellAnchor>
  <xdr:twoCellAnchor editAs="oneCell">
    <xdr:from>
      <xdr:col>13</xdr:col>
      <xdr:colOff>600075</xdr:colOff>
      <xdr:row>69</xdr:row>
      <xdr:rowOff>95250</xdr:rowOff>
    </xdr:from>
    <xdr:to>
      <xdr:col>19</xdr:col>
      <xdr:colOff>0</xdr:colOff>
      <xdr:row>71</xdr:row>
      <xdr:rowOff>18649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64507B8-55E0-4403-BE2D-A539A400D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524875" y="13296900"/>
          <a:ext cx="3057525" cy="304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80E9C-1A62-4717-B6B1-4D898E040282}">
  <dimension ref="A1:S78"/>
  <sheetViews>
    <sheetView tabSelected="1" zoomScale="115" zoomScaleNormal="115" workbookViewId="0">
      <selection activeCell="O53" sqref="O53"/>
    </sheetView>
  </sheetViews>
  <sheetFormatPr defaultRowHeight="15" x14ac:dyDescent="0.25"/>
  <sheetData>
    <row r="1" spans="1:19" x14ac:dyDescent="0.25">
      <c r="A1" s="72"/>
      <c r="B1" s="73"/>
      <c r="C1" s="73"/>
      <c r="D1" s="73"/>
      <c r="E1" s="73"/>
      <c r="F1" s="73"/>
      <c r="G1" s="73"/>
      <c r="H1" s="74"/>
      <c r="I1" s="72"/>
      <c r="J1" s="73"/>
      <c r="K1" s="73"/>
      <c r="L1" s="73"/>
      <c r="M1" s="73"/>
      <c r="N1" s="73"/>
      <c r="O1" s="73"/>
      <c r="P1" s="73"/>
      <c r="Q1" s="73"/>
      <c r="R1" s="73"/>
      <c r="S1" s="74"/>
    </row>
    <row r="2" spans="1:19" ht="15" customHeight="1" x14ac:dyDescent="0.25">
      <c r="A2" s="75" t="s">
        <v>29</v>
      </c>
      <c r="B2" s="77" t="s">
        <v>43</v>
      </c>
      <c r="C2" s="77"/>
      <c r="D2" s="77"/>
      <c r="E2" s="77"/>
      <c r="F2" s="77"/>
      <c r="G2" s="77"/>
      <c r="H2" s="76"/>
      <c r="I2" s="75" t="s">
        <v>37</v>
      </c>
      <c r="J2" s="84" t="s">
        <v>47</v>
      </c>
      <c r="K2" s="84"/>
      <c r="L2" s="84"/>
      <c r="M2" s="84"/>
      <c r="N2" s="84"/>
      <c r="O2" s="84"/>
      <c r="P2" s="84"/>
      <c r="Q2" s="84"/>
      <c r="R2" s="84"/>
      <c r="S2" s="76"/>
    </row>
    <row r="3" spans="1:19" x14ac:dyDescent="0.25">
      <c r="A3" s="75"/>
      <c r="B3" s="77"/>
      <c r="C3" s="77"/>
      <c r="D3" s="77"/>
      <c r="E3" s="77"/>
      <c r="F3" s="77"/>
      <c r="G3" s="77"/>
      <c r="H3" s="76"/>
      <c r="I3" s="75"/>
      <c r="J3" s="84"/>
      <c r="K3" s="84"/>
      <c r="L3" s="84"/>
      <c r="M3" s="84"/>
      <c r="N3" s="84"/>
      <c r="O3" s="84"/>
      <c r="P3" s="84"/>
      <c r="Q3" s="84"/>
      <c r="R3" s="84"/>
      <c r="S3" s="76"/>
    </row>
    <row r="4" spans="1:19" x14ac:dyDescent="0.25">
      <c r="A4" s="75"/>
      <c r="B4" s="77"/>
      <c r="C4" s="77"/>
      <c r="D4" s="77"/>
      <c r="E4" s="77"/>
      <c r="F4" s="77"/>
      <c r="G4" s="77"/>
      <c r="H4" s="76"/>
      <c r="I4" s="75"/>
      <c r="J4" s="77"/>
      <c r="K4" s="77"/>
      <c r="L4" s="77"/>
      <c r="M4" s="77"/>
      <c r="N4" s="77"/>
      <c r="O4" s="77"/>
      <c r="P4" s="77"/>
      <c r="Q4" s="77"/>
      <c r="R4" s="77"/>
      <c r="S4" s="76"/>
    </row>
    <row r="5" spans="1:19" x14ac:dyDescent="0.25">
      <c r="A5" s="75"/>
      <c r="B5" s="77"/>
      <c r="C5" s="77"/>
      <c r="D5" s="77"/>
      <c r="E5" s="77"/>
      <c r="F5" s="77"/>
      <c r="G5" s="77"/>
      <c r="H5" s="76"/>
      <c r="I5" s="75"/>
      <c r="J5" s="77"/>
      <c r="K5" s="77"/>
      <c r="L5" s="77"/>
      <c r="M5" s="77"/>
      <c r="N5" s="77"/>
      <c r="O5" s="77"/>
      <c r="P5" s="77"/>
      <c r="Q5" s="77"/>
      <c r="R5" s="77"/>
      <c r="S5" s="76"/>
    </row>
    <row r="6" spans="1:19" x14ac:dyDescent="0.25">
      <c r="A6" s="75"/>
      <c r="B6" s="77"/>
      <c r="C6" s="77"/>
      <c r="D6" s="77"/>
      <c r="E6" s="77"/>
      <c r="F6" s="77"/>
      <c r="G6" s="77"/>
      <c r="H6" s="76"/>
      <c r="I6" s="75"/>
      <c r="J6" s="77"/>
      <c r="K6" s="77"/>
      <c r="L6" s="77"/>
      <c r="M6" s="77"/>
      <c r="N6" s="77"/>
      <c r="O6" s="77"/>
      <c r="P6" s="77"/>
      <c r="Q6" s="77"/>
      <c r="R6" s="77"/>
      <c r="S6" s="76"/>
    </row>
    <row r="7" spans="1:19" x14ac:dyDescent="0.25">
      <c r="A7" s="75"/>
      <c r="B7" s="77"/>
      <c r="C7" s="77"/>
      <c r="D7" s="77"/>
      <c r="E7" s="77"/>
      <c r="F7" s="77"/>
      <c r="G7" s="77"/>
      <c r="H7" s="76"/>
      <c r="I7" s="75"/>
      <c r="J7" s="77"/>
      <c r="K7" s="77"/>
      <c r="L7" s="77"/>
      <c r="M7" s="77"/>
      <c r="N7" s="77"/>
      <c r="O7" s="77"/>
      <c r="P7" s="77"/>
      <c r="Q7" s="77"/>
      <c r="R7" s="77"/>
      <c r="S7" s="76"/>
    </row>
    <row r="8" spans="1:19" ht="15.75" thickBot="1" x14ac:dyDescent="0.3">
      <c r="A8" s="78"/>
      <c r="B8" s="80"/>
      <c r="C8" s="80"/>
      <c r="D8" s="80"/>
      <c r="E8" s="80"/>
      <c r="F8" s="80"/>
      <c r="G8" s="80"/>
      <c r="H8" s="79"/>
      <c r="I8" s="75"/>
      <c r="J8" s="77"/>
      <c r="K8" s="77"/>
      <c r="L8" s="77"/>
      <c r="M8" s="77"/>
      <c r="N8" s="77"/>
      <c r="O8" s="77"/>
      <c r="P8" s="77"/>
      <c r="Q8" s="77"/>
      <c r="R8" s="77"/>
      <c r="S8" s="76"/>
    </row>
    <row r="9" spans="1:19" x14ac:dyDescent="0.25">
      <c r="A9" s="72" t="s">
        <v>30</v>
      </c>
      <c r="B9" s="73" t="s">
        <v>44</v>
      </c>
      <c r="C9" s="73"/>
      <c r="D9" s="73"/>
      <c r="E9" s="73"/>
      <c r="F9" s="73"/>
      <c r="G9" s="73"/>
      <c r="H9" s="74"/>
      <c r="I9" s="75"/>
      <c r="J9" s="77"/>
      <c r="K9" s="77"/>
      <c r="L9" s="77"/>
      <c r="M9" s="77"/>
      <c r="N9" s="77"/>
      <c r="O9" s="77"/>
      <c r="P9" s="77"/>
      <c r="Q9" s="77"/>
      <c r="R9" s="77"/>
      <c r="S9" s="76"/>
    </row>
    <row r="10" spans="1:19" x14ac:dyDescent="0.25">
      <c r="A10" s="75"/>
      <c r="B10" s="77"/>
      <c r="C10" s="77"/>
      <c r="D10" s="77"/>
      <c r="E10" s="77"/>
      <c r="F10" s="77"/>
      <c r="G10" s="77"/>
      <c r="H10" s="76"/>
      <c r="I10" s="75"/>
      <c r="J10" s="77"/>
      <c r="K10" s="77"/>
      <c r="L10" s="77"/>
      <c r="M10" s="77"/>
      <c r="N10" s="77"/>
      <c r="O10" s="77"/>
      <c r="P10" s="77"/>
      <c r="Q10" s="77"/>
      <c r="R10" s="77"/>
      <c r="S10" s="76"/>
    </row>
    <row r="11" spans="1:19" x14ac:dyDescent="0.25">
      <c r="A11" s="75"/>
      <c r="B11" s="77"/>
      <c r="C11" s="77"/>
      <c r="D11" s="77"/>
      <c r="E11" s="77"/>
      <c r="F11" s="77"/>
      <c r="G11" s="77"/>
      <c r="H11" s="76"/>
      <c r="I11" s="75"/>
      <c r="J11" s="77"/>
      <c r="K11" s="77"/>
      <c r="L11" s="77"/>
      <c r="M11" s="77"/>
      <c r="N11" s="77"/>
      <c r="O11" s="77"/>
      <c r="P11" s="77"/>
      <c r="Q11" s="77"/>
      <c r="R11" s="77"/>
      <c r="S11" s="76"/>
    </row>
    <row r="12" spans="1:19" x14ac:dyDescent="0.25">
      <c r="A12" s="75"/>
      <c r="B12" s="77"/>
      <c r="C12" s="77"/>
      <c r="D12" s="77"/>
      <c r="E12" s="77"/>
      <c r="F12" s="77"/>
      <c r="G12" s="77"/>
      <c r="H12" s="76"/>
      <c r="I12" s="75"/>
      <c r="J12" s="77"/>
      <c r="K12" s="77"/>
      <c r="L12" s="77"/>
      <c r="M12" s="77"/>
      <c r="N12" s="77"/>
      <c r="O12" s="77"/>
      <c r="P12" s="77"/>
      <c r="Q12" s="77"/>
      <c r="R12" s="77"/>
      <c r="S12" s="76"/>
    </row>
    <row r="13" spans="1:19" ht="15" customHeight="1" x14ac:dyDescent="0.25">
      <c r="A13" s="75"/>
      <c r="B13" s="77"/>
      <c r="C13" s="77"/>
      <c r="D13" s="77"/>
      <c r="E13" s="77"/>
      <c r="F13" s="77"/>
      <c r="G13" s="77"/>
      <c r="H13" s="76"/>
      <c r="I13" s="75"/>
      <c r="J13" s="84" t="s">
        <v>38</v>
      </c>
      <c r="K13" s="84"/>
      <c r="L13" s="84"/>
      <c r="M13" s="84"/>
      <c r="N13" s="84"/>
      <c r="O13" s="84"/>
      <c r="P13" s="84"/>
      <c r="Q13" s="84"/>
      <c r="R13" s="84"/>
      <c r="S13" s="76"/>
    </row>
    <row r="14" spans="1:19" x14ac:dyDescent="0.25">
      <c r="A14" s="75"/>
      <c r="B14" s="77"/>
      <c r="C14" s="77"/>
      <c r="D14" s="77"/>
      <c r="E14" s="77"/>
      <c r="F14" s="77"/>
      <c r="G14" s="77"/>
      <c r="H14" s="76"/>
      <c r="I14" s="75"/>
      <c r="J14" s="84"/>
      <c r="K14" s="84"/>
      <c r="L14" s="84"/>
      <c r="M14" s="84"/>
      <c r="N14" s="84"/>
      <c r="O14" s="84"/>
      <c r="P14" s="84"/>
      <c r="Q14" s="84"/>
      <c r="R14" s="84"/>
      <c r="S14" s="76"/>
    </row>
    <row r="15" spans="1:19" x14ac:dyDescent="0.25">
      <c r="A15" s="75"/>
      <c r="B15" s="77" t="s">
        <v>45</v>
      </c>
      <c r="C15" s="77"/>
      <c r="D15" s="77"/>
      <c r="E15" s="77"/>
      <c r="F15" s="77"/>
      <c r="G15" s="77"/>
      <c r="H15" s="76"/>
      <c r="I15" s="75"/>
      <c r="J15" s="84"/>
      <c r="K15" s="84"/>
      <c r="L15" s="84"/>
      <c r="M15" s="84"/>
      <c r="N15" s="84"/>
      <c r="O15" s="84"/>
      <c r="P15" s="84"/>
      <c r="Q15" s="84"/>
      <c r="R15" s="84"/>
      <c r="S15" s="76"/>
    </row>
    <row r="16" spans="1:19" ht="15.75" thickBot="1" x14ac:dyDescent="0.3">
      <c r="A16" s="78"/>
      <c r="B16" s="80"/>
      <c r="C16" s="80"/>
      <c r="D16" s="80"/>
      <c r="E16" s="80"/>
      <c r="F16" s="80"/>
      <c r="G16" s="80"/>
      <c r="H16" s="79"/>
      <c r="I16" s="75"/>
      <c r="J16" s="77"/>
      <c r="K16" s="77"/>
      <c r="L16" s="77"/>
      <c r="M16" s="77"/>
      <c r="N16" s="77"/>
      <c r="O16" s="77"/>
      <c r="P16" s="77"/>
      <c r="Q16" s="77"/>
      <c r="R16" s="77"/>
      <c r="S16" s="76"/>
    </row>
    <row r="17" spans="1:19" x14ac:dyDescent="0.25">
      <c r="A17" s="72"/>
      <c r="B17" s="73"/>
      <c r="C17" s="73"/>
      <c r="D17" s="73"/>
      <c r="E17" s="73"/>
      <c r="F17" s="73"/>
      <c r="G17" s="73"/>
      <c r="H17" s="74"/>
      <c r="I17" s="75"/>
      <c r="J17" s="77"/>
      <c r="K17" s="77"/>
      <c r="L17" s="77"/>
      <c r="M17" s="77"/>
      <c r="N17" s="77"/>
      <c r="O17" s="77"/>
      <c r="P17" s="77"/>
      <c r="Q17" s="77"/>
      <c r="R17" s="77"/>
      <c r="S17" s="76"/>
    </row>
    <row r="18" spans="1:19" x14ac:dyDescent="0.25">
      <c r="A18" s="75" t="s">
        <v>31</v>
      </c>
      <c r="B18" s="77" t="s">
        <v>40</v>
      </c>
      <c r="C18" s="77"/>
      <c r="D18" s="77"/>
      <c r="E18" s="77"/>
      <c r="F18" s="77"/>
      <c r="G18" s="77"/>
      <c r="H18" s="76"/>
      <c r="I18" s="75"/>
      <c r="J18" s="77"/>
      <c r="K18" s="77"/>
      <c r="L18" s="77"/>
      <c r="M18" s="77"/>
      <c r="N18" s="77"/>
      <c r="O18" s="77"/>
      <c r="P18" s="77"/>
      <c r="Q18" s="77"/>
      <c r="R18" s="77"/>
      <c r="S18" s="76"/>
    </row>
    <row r="19" spans="1:19" x14ac:dyDescent="0.25">
      <c r="A19" s="75"/>
      <c r="B19" s="77"/>
      <c r="C19" s="77"/>
      <c r="D19" s="77"/>
      <c r="E19" s="77"/>
      <c r="F19" s="77"/>
      <c r="G19" s="77"/>
      <c r="H19" s="76"/>
      <c r="I19" s="75"/>
      <c r="J19" s="77"/>
      <c r="K19" s="77"/>
      <c r="L19" s="77"/>
      <c r="M19" s="77"/>
      <c r="N19" s="77"/>
      <c r="O19" s="77"/>
      <c r="P19" s="77"/>
      <c r="Q19" s="77"/>
      <c r="R19" s="77"/>
      <c r="S19" s="76"/>
    </row>
    <row r="20" spans="1:19" x14ac:dyDescent="0.25">
      <c r="A20" s="75"/>
      <c r="B20" s="77"/>
      <c r="C20" s="77"/>
      <c r="D20" s="77"/>
      <c r="E20" s="77"/>
      <c r="F20" s="77"/>
      <c r="G20" s="77"/>
      <c r="H20" s="76"/>
      <c r="I20" s="75"/>
      <c r="J20" s="77"/>
      <c r="K20" s="77"/>
      <c r="L20" s="77"/>
      <c r="M20" s="77"/>
      <c r="N20" s="77"/>
      <c r="O20" s="77"/>
      <c r="P20" s="77"/>
      <c r="Q20" s="77"/>
      <c r="R20" s="77"/>
      <c r="S20" s="76"/>
    </row>
    <row r="21" spans="1:19" ht="15" customHeight="1" x14ac:dyDescent="0.25">
      <c r="A21" s="75"/>
      <c r="B21" s="77"/>
      <c r="C21" s="77"/>
      <c r="D21" s="77"/>
      <c r="E21" s="77"/>
      <c r="F21" s="77"/>
      <c r="G21" s="77"/>
      <c r="H21" s="76"/>
      <c r="I21" s="75"/>
      <c r="J21" s="77"/>
      <c r="K21" s="77"/>
      <c r="L21" s="77"/>
      <c r="M21" s="77"/>
      <c r="N21" s="77"/>
      <c r="O21" s="77"/>
      <c r="P21" s="77"/>
      <c r="Q21" s="77"/>
      <c r="R21" s="77"/>
      <c r="S21" s="76"/>
    </row>
    <row r="22" spans="1:19" x14ac:dyDescent="0.25">
      <c r="A22" s="75"/>
      <c r="B22" s="77"/>
      <c r="C22" s="77"/>
      <c r="D22" s="77"/>
      <c r="E22" s="77"/>
      <c r="F22" s="77"/>
      <c r="G22" s="77"/>
      <c r="H22" s="76"/>
      <c r="I22" s="75"/>
      <c r="J22" s="77"/>
      <c r="K22" s="77"/>
      <c r="L22" s="77"/>
      <c r="M22" s="77"/>
      <c r="N22" s="77"/>
      <c r="O22" s="77"/>
      <c r="P22" s="77"/>
      <c r="Q22" s="77"/>
      <c r="R22" s="77"/>
      <c r="S22" s="76"/>
    </row>
    <row r="23" spans="1:19" x14ac:dyDescent="0.25">
      <c r="A23" s="88" t="s">
        <v>46</v>
      </c>
      <c r="B23" s="84"/>
      <c r="C23" s="84"/>
      <c r="D23" s="84"/>
      <c r="E23" s="84"/>
      <c r="F23" s="84"/>
      <c r="G23" s="84"/>
      <c r="H23" s="89"/>
      <c r="I23" s="75"/>
      <c r="J23" s="77"/>
      <c r="K23" s="77"/>
      <c r="L23" s="77"/>
      <c r="M23" s="77"/>
      <c r="N23" s="77"/>
      <c r="O23" s="77"/>
      <c r="P23" s="77"/>
      <c r="Q23" s="77"/>
      <c r="R23" s="77"/>
      <c r="S23" s="76"/>
    </row>
    <row r="24" spans="1:19" x14ac:dyDescent="0.25">
      <c r="A24" s="88"/>
      <c r="B24" s="84"/>
      <c r="C24" s="84"/>
      <c r="D24" s="84"/>
      <c r="E24" s="84"/>
      <c r="F24" s="84"/>
      <c r="G24" s="84"/>
      <c r="H24" s="89"/>
      <c r="I24" s="75"/>
      <c r="J24" s="77"/>
      <c r="K24" s="77"/>
      <c r="L24" s="77"/>
      <c r="M24" s="77"/>
      <c r="N24" s="77"/>
      <c r="O24" s="77"/>
      <c r="P24" s="77"/>
      <c r="Q24" s="77"/>
      <c r="R24" s="77"/>
      <c r="S24" s="76"/>
    </row>
    <row r="25" spans="1:19" x14ac:dyDescent="0.25">
      <c r="A25" s="81"/>
      <c r="B25" s="77"/>
      <c r="C25" s="77"/>
      <c r="D25" s="77"/>
      <c r="E25" s="77"/>
      <c r="F25" s="77"/>
      <c r="G25" s="77"/>
      <c r="H25" s="76"/>
      <c r="I25" s="75"/>
      <c r="J25" s="84" t="s">
        <v>48</v>
      </c>
      <c r="K25" s="84"/>
      <c r="L25" s="84"/>
      <c r="M25" s="84"/>
      <c r="N25" s="84"/>
      <c r="O25" s="84"/>
      <c r="P25" s="84"/>
      <c r="Q25" s="84"/>
      <c r="R25" s="84"/>
      <c r="S25" s="76"/>
    </row>
    <row r="26" spans="1:19" x14ac:dyDescent="0.25">
      <c r="A26" s="75"/>
      <c r="B26" s="77"/>
      <c r="C26" s="77"/>
      <c r="D26" s="77"/>
      <c r="E26" s="77"/>
      <c r="F26" s="77"/>
      <c r="G26" s="77"/>
      <c r="H26" s="76"/>
      <c r="I26" s="75"/>
      <c r="J26" s="84"/>
      <c r="K26" s="84"/>
      <c r="L26" s="84"/>
      <c r="M26" s="84"/>
      <c r="N26" s="84"/>
      <c r="O26" s="84"/>
      <c r="P26" s="84"/>
      <c r="Q26" s="84"/>
      <c r="R26" s="84"/>
      <c r="S26" s="76"/>
    </row>
    <row r="27" spans="1:19" x14ac:dyDescent="0.25">
      <c r="A27" s="75"/>
      <c r="B27" s="77"/>
      <c r="C27" s="77"/>
      <c r="D27" s="77"/>
      <c r="E27" s="77"/>
      <c r="F27" s="77"/>
      <c r="G27" s="77"/>
      <c r="H27" s="76"/>
      <c r="I27" s="75"/>
      <c r="J27" s="84"/>
      <c r="K27" s="84"/>
      <c r="L27" s="84"/>
      <c r="M27" s="84"/>
      <c r="N27" s="84"/>
      <c r="O27" s="84"/>
      <c r="P27" s="84"/>
      <c r="Q27" s="84"/>
      <c r="R27" s="84"/>
      <c r="S27" s="76"/>
    </row>
    <row r="28" spans="1:19" x14ac:dyDescent="0.25">
      <c r="A28" s="75"/>
      <c r="B28" s="77"/>
      <c r="C28" s="77"/>
      <c r="D28" s="77"/>
      <c r="E28" s="77"/>
      <c r="F28" s="77"/>
      <c r="G28" s="77"/>
      <c r="H28" s="76"/>
      <c r="I28" s="75"/>
      <c r="J28" s="77"/>
      <c r="K28" s="77"/>
      <c r="L28" s="77"/>
      <c r="M28" s="77"/>
      <c r="N28" s="77"/>
      <c r="O28" s="77"/>
      <c r="P28" s="77"/>
      <c r="Q28" s="77"/>
      <c r="R28" s="77"/>
      <c r="S28" s="76"/>
    </row>
    <row r="29" spans="1:19" x14ac:dyDescent="0.25">
      <c r="A29" s="75"/>
      <c r="B29" s="77"/>
      <c r="C29" s="77"/>
      <c r="D29" s="77"/>
      <c r="E29" s="77"/>
      <c r="F29" s="77"/>
      <c r="G29" s="77"/>
      <c r="H29" s="76"/>
      <c r="I29" s="75"/>
      <c r="J29" s="77"/>
      <c r="K29" s="77"/>
      <c r="L29" s="77"/>
      <c r="M29" s="77"/>
      <c r="N29" s="77"/>
      <c r="O29" s="77"/>
      <c r="P29" s="77"/>
      <c r="Q29" s="77"/>
      <c r="R29" s="77"/>
      <c r="S29" s="76"/>
    </row>
    <row r="30" spans="1:19" x14ac:dyDescent="0.25">
      <c r="A30" s="75"/>
      <c r="B30" s="77"/>
      <c r="C30" s="77"/>
      <c r="D30" s="77"/>
      <c r="E30" s="77"/>
      <c r="F30" s="77"/>
      <c r="G30" s="77"/>
      <c r="H30" s="76"/>
      <c r="I30" s="75"/>
      <c r="J30" s="77"/>
      <c r="K30" s="77"/>
      <c r="L30" s="77"/>
      <c r="M30" s="77"/>
      <c r="N30" s="77"/>
      <c r="O30" s="77"/>
      <c r="P30" s="77"/>
      <c r="Q30" s="77"/>
      <c r="R30" s="77"/>
      <c r="S30" s="76"/>
    </row>
    <row r="31" spans="1:19" x14ac:dyDescent="0.25">
      <c r="A31" s="75"/>
      <c r="B31" s="77"/>
      <c r="C31" s="77"/>
      <c r="D31" s="77"/>
      <c r="E31" s="77"/>
      <c r="F31" s="77"/>
      <c r="G31" s="77"/>
      <c r="H31" s="76"/>
      <c r="I31" s="75"/>
      <c r="J31" s="77"/>
      <c r="K31" s="77"/>
      <c r="L31" s="77"/>
      <c r="M31" s="77"/>
      <c r="N31" s="77"/>
      <c r="O31" s="77"/>
      <c r="P31" s="77"/>
      <c r="Q31" s="77"/>
      <c r="R31" s="77"/>
      <c r="S31" s="76"/>
    </row>
    <row r="32" spans="1:19" x14ac:dyDescent="0.25">
      <c r="A32" s="75"/>
      <c r="B32" s="77"/>
      <c r="C32" s="77"/>
      <c r="D32" s="77"/>
      <c r="E32" s="77"/>
      <c r="F32" s="77"/>
      <c r="G32" s="77"/>
      <c r="H32" s="76"/>
      <c r="I32" s="75"/>
      <c r="J32" s="77"/>
      <c r="K32" s="77"/>
      <c r="L32" s="77"/>
      <c r="M32" s="77"/>
      <c r="N32" s="77"/>
      <c r="O32" s="77"/>
      <c r="P32" s="77"/>
      <c r="Q32" s="77"/>
      <c r="R32" s="77"/>
      <c r="S32" s="76"/>
    </row>
    <row r="33" spans="1:19" x14ac:dyDescent="0.25">
      <c r="A33" s="75"/>
      <c r="B33" s="77"/>
      <c r="C33" s="77"/>
      <c r="D33" s="77"/>
      <c r="E33" s="77"/>
      <c r="F33" s="77"/>
      <c r="G33" s="77"/>
      <c r="H33" s="76"/>
      <c r="I33" s="75"/>
      <c r="J33" s="77"/>
      <c r="K33" s="77"/>
      <c r="L33" s="77"/>
      <c r="M33" s="77"/>
      <c r="N33" s="77"/>
      <c r="O33" s="77"/>
      <c r="P33" s="77"/>
      <c r="Q33" s="77"/>
      <c r="R33" s="77"/>
      <c r="S33" s="76"/>
    </row>
    <row r="34" spans="1:19" x14ac:dyDescent="0.25">
      <c r="A34" s="75"/>
      <c r="B34" s="77"/>
      <c r="C34" s="77"/>
      <c r="D34" s="77"/>
      <c r="E34" s="77"/>
      <c r="F34" s="77"/>
      <c r="G34" s="77"/>
      <c r="H34" s="76"/>
      <c r="I34" s="75"/>
      <c r="J34" s="77"/>
      <c r="K34" s="77"/>
      <c r="L34" s="77"/>
      <c r="M34" s="77"/>
      <c r="N34" s="77"/>
      <c r="O34" s="77"/>
      <c r="P34" s="77"/>
      <c r="Q34" s="77"/>
      <c r="R34" s="77"/>
      <c r="S34" s="76"/>
    </row>
    <row r="35" spans="1:19" x14ac:dyDescent="0.25">
      <c r="A35" s="75"/>
      <c r="B35" s="77"/>
      <c r="C35" s="77"/>
      <c r="D35" s="77"/>
      <c r="E35" s="77"/>
      <c r="F35" s="77"/>
      <c r="G35" s="77"/>
      <c r="H35" s="76"/>
      <c r="I35" s="75"/>
      <c r="J35" s="77"/>
      <c r="K35" s="77"/>
      <c r="L35" s="77"/>
      <c r="M35" s="77"/>
      <c r="N35" s="77"/>
      <c r="O35" s="77"/>
      <c r="P35" s="77"/>
      <c r="Q35" s="77"/>
      <c r="R35" s="77"/>
      <c r="S35" s="76"/>
    </row>
    <row r="36" spans="1:19" x14ac:dyDescent="0.25">
      <c r="A36" s="75"/>
      <c r="B36" s="77"/>
      <c r="C36" s="77"/>
      <c r="D36" s="77"/>
      <c r="E36" s="77"/>
      <c r="F36" s="77"/>
      <c r="G36" s="77"/>
      <c r="H36" s="76"/>
      <c r="I36" s="75"/>
      <c r="J36" s="77"/>
      <c r="K36" s="77"/>
      <c r="L36" s="77"/>
      <c r="M36" s="77"/>
      <c r="N36" s="77"/>
      <c r="O36" s="77"/>
      <c r="P36" s="77"/>
      <c r="Q36" s="77"/>
      <c r="R36" s="77"/>
      <c r="S36" s="76"/>
    </row>
    <row r="37" spans="1:19" x14ac:dyDescent="0.25">
      <c r="A37" s="75"/>
      <c r="B37" s="77"/>
      <c r="C37" s="77"/>
      <c r="D37" s="77"/>
      <c r="E37" s="77"/>
      <c r="F37" s="77"/>
      <c r="G37" s="77"/>
      <c r="H37" s="76"/>
      <c r="I37" s="75"/>
      <c r="J37" s="84" t="s">
        <v>49</v>
      </c>
      <c r="K37" s="84"/>
      <c r="L37" s="84"/>
      <c r="M37" s="84"/>
      <c r="N37" s="84"/>
      <c r="O37" s="84"/>
      <c r="P37" s="84"/>
      <c r="Q37" s="84"/>
      <c r="R37" s="84"/>
      <c r="S37" s="76"/>
    </row>
    <row r="38" spans="1:19" x14ac:dyDescent="0.25">
      <c r="A38" s="75"/>
      <c r="B38" s="77"/>
      <c r="C38" s="77"/>
      <c r="D38" s="77"/>
      <c r="E38" s="77"/>
      <c r="F38" s="77"/>
      <c r="G38" s="77"/>
      <c r="H38" s="76"/>
      <c r="I38" s="75"/>
      <c r="J38" s="84"/>
      <c r="K38" s="84"/>
      <c r="L38" s="84"/>
      <c r="M38" s="84"/>
      <c r="N38" s="84"/>
      <c r="O38" s="84"/>
      <c r="P38" s="84"/>
      <c r="Q38" s="84"/>
      <c r="R38" s="84"/>
      <c r="S38" s="76"/>
    </row>
    <row r="39" spans="1:19" ht="15.75" thickBot="1" x14ac:dyDescent="0.3">
      <c r="A39" s="78"/>
      <c r="B39" s="80"/>
      <c r="C39" s="80"/>
      <c r="D39" s="80"/>
      <c r="E39" s="80"/>
      <c r="F39" s="80"/>
      <c r="G39" s="80"/>
      <c r="H39" s="79"/>
      <c r="I39" s="78"/>
      <c r="J39" s="87"/>
      <c r="K39" s="87"/>
      <c r="L39" s="87"/>
      <c r="M39" s="87"/>
      <c r="N39" s="87"/>
      <c r="O39" s="87"/>
      <c r="P39" s="87"/>
      <c r="Q39" s="87"/>
      <c r="R39" s="87"/>
      <c r="S39" s="79"/>
    </row>
    <row r="40" spans="1:19" x14ac:dyDescent="0.25">
      <c r="A40" s="72" t="s">
        <v>39</v>
      </c>
      <c r="B40" s="73" t="s">
        <v>32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1:19" x14ac:dyDescent="0.25">
      <c r="A41" s="75"/>
      <c r="B41" s="77" t="s">
        <v>34</v>
      </c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6"/>
    </row>
    <row r="42" spans="1:19" x14ac:dyDescent="0.25">
      <c r="A42" s="75"/>
      <c r="B42" s="77" t="s">
        <v>33</v>
      </c>
      <c r="C42" s="77"/>
      <c r="D42" s="77"/>
      <c r="E42" s="77"/>
      <c r="F42" s="77"/>
      <c r="G42" s="77"/>
      <c r="H42" s="77"/>
      <c r="I42" s="90" t="s">
        <v>52</v>
      </c>
      <c r="J42" s="90"/>
      <c r="K42" s="90"/>
      <c r="L42" s="90"/>
      <c r="M42" s="90"/>
      <c r="N42" s="90"/>
      <c r="O42" s="90"/>
      <c r="P42" s="90"/>
      <c r="Q42" s="90"/>
      <c r="R42" s="90"/>
      <c r="S42" s="91"/>
    </row>
    <row r="43" spans="1:19" x14ac:dyDescent="0.25">
      <c r="A43" s="75"/>
      <c r="B43" s="77"/>
      <c r="C43" s="77"/>
      <c r="D43" s="77"/>
      <c r="E43" s="77"/>
      <c r="F43" s="77"/>
      <c r="G43" s="77"/>
      <c r="H43" s="77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1"/>
    </row>
    <row r="44" spans="1:19" ht="15.75" thickBot="1" x14ac:dyDescent="0.3">
      <c r="A44" s="75"/>
      <c r="B44" s="77"/>
      <c r="C44" s="77"/>
      <c r="D44" s="77"/>
      <c r="E44" s="77" t="s">
        <v>36</v>
      </c>
      <c r="F44" s="77"/>
      <c r="G44" s="77"/>
      <c r="H44" s="77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3"/>
    </row>
    <row r="45" spans="1:19" x14ac:dyDescent="0.25">
      <c r="A45" s="75"/>
      <c r="B45" s="77"/>
      <c r="C45" s="77"/>
      <c r="D45" s="77"/>
      <c r="E45" s="92" t="s">
        <v>50</v>
      </c>
      <c r="F45" s="93"/>
      <c r="G45" s="94"/>
      <c r="H45" s="77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3"/>
    </row>
    <row r="46" spans="1:19" x14ac:dyDescent="0.25">
      <c r="A46" s="75"/>
      <c r="B46" s="77"/>
      <c r="C46" s="77"/>
      <c r="D46" s="77"/>
      <c r="E46" s="88"/>
      <c r="F46" s="84"/>
      <c r="G46" s="89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6"/>
    </row>
    <row r="47" spans="1:19" x14ac:dyDescent="0.25">
      <c r="A47" s="75"/>
      <c r="B47" s="77"/>
      <c r="C47" s="77"/>
      <c r="D47" s="77"/>
      <c r="E47" s="88"/>
      <c r="F47" s="84"/>
      <c r="G47" s="89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6"/>
    </row>
    <row r="48" spans="1:19" x14ac:dyDescent="0.25">
      <c r="A48" s="75"/>
      <c r="B48" s="77"/>
      <c r="C48" s="77"/>
      <c r="D48" s="77"/>
      <c r="E48" s="88"/>
      <c r="F48" s="84"/>
      <c r="G48" s="89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6"/>
    </row>
    <row r="49" spans="1:19" x14ac:dyDescent="0.25">
      <c r="A49" s="75"/>
      <c r="B49" s="77"/>
      <c r="C49" s="77"/>
      <c r="D49" s="77"/>
      <c r="E49" s="88"/>
      <c r="F49" s="84"/>
      <c r="G49" s="89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6"/>
    </row>
    <row r="50" spans="1:19" ht="15.75" thickBot="1" x14ac:dyDescent="0.3">
      <c r="A50" s="75"/>
      <c r="B50" s="77"/>
      <c r="C50" s="77"/>
      <c r="D50" s="77"/>
      <c r="E50" s="95"/>
      <c r="F50" s="87"/>
      <c r="G50" s="96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6"/>
    </row>
    <row r="51" spans="1:19" x14ac:dyDescent="0.25">
      <c r="A51" s="75"/>
      <c r="B51" s="77"/>
      <c r="C51" s="77"/>
      <c r="D51" s="77"/>
      <c r="E51" s="92" t="s">
        <v>51</v>
      </c>
      <c r="F51" s="93"/>
      <c r="G51" s="94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6"/>
    </row>
    <row r="52" spans="1:19" x14ac:dyDescent="0.25">
      <c r="A52" s="75"/>
      <c r="B52" s="77"/>
      <c r="C52" s="77"/>
      <c r="D52" s="77"/>
      <c r="E52" s="88"/>
      <c r="F52" s="84"/>
      <c r="G52" s="89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6"/>
    </row>
    <row r="53" spans="1:19" x14ac:dyDescent="0.25">
      <c r="A53" s="75"/>
      <c r="B53" s="77"/>
      <c r="C53" s="77"/>
      <c r="D53" s="77"/>
      <c r="E53" s="88"/>
      <c r="F53" s="84"/>
      <c r="G53" s="89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6"/>
    </row>
    <row r="54" spans="1:19" x14ac:dyDescent="0.25">
      <c r="A54" s="75"/>
      <c r="B54" s="77"/>
      <c r="C54" s="77"/>
      <c r="D54" s="77"/>
      <c r="E54" s="88"/>
      <c r="F54" s="84"/>
      <c r="G54" s="89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6"/>
    </row>
    <row r="55" spans="1:19" x14ac:dyDescent="0.25">
      <c r="A55" s="75"/>
      <c r="B55" s="77"/>
      <c r="C55" s="77"/>
      <c r="D55" s="77"/>
      <c r="E55" s="88"/>
      <c r="F55" s="84"/>
      <c r="G55" s="89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6"/>
    </row>
    <row r="56" spans="1:19" ht="15.75" thickBot="1" x14ac:dyDescent="0.3">
      <c r="A56" s="75"/>
      <c r="B56" s="77"/>
      <c r="C56" s="77"/>
      <c r="D56" s="77"/>
      <c r="E56" s="95"/>
      <c r="F56" s="87"/>
      <c r="G56" s="96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6"/>
    </row>
    <row r="57" spans="1:19" x14ac:dyDescent="0.25">
      <c r="A57" s="75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6"/>
    </row>
    <row r="58" spans="1:19" x14ac:dyDescent="0.25">
      <c r="A58" s="75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6"/>
    </row>
    <row r="59" spans="1:19" x14ac:dyDescent="0.25">
      <c r="A59" s="75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6"/>
    </row>
    <row r="60" spans="1:19" x14ac:dyDescent="0.25">
      <c r="A60" s="75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6"/>
    </row>
    <row r="61" spans="1:19" x14ac:dyDescent="0.25">
      <c r="A61" s="75"/>
      <c r="B61" s="77"/>
      <c r="C61" s="77"/>
      <c r="D61" s="77"/>
      <c r="E61" s="77"/>
      <c r="F61" s="77"/>
      <c r="G61" s="77"/>
      <c r="H61" s="77"/>
      <c r="I61" s="84" t="s">
        <v>41</v>
      </c>
      <c r="J61" s="84"/>
      <c r="K61" s="84"/>
      <c r="L61" s="84"/>
      <c r="M61" s="84"/>
      <c r="N61" s="84"/>
      <c r="O61" s="84"/>
      <c r="P61" s="84"/>
      <c r="Q61" s="84"/>
      <c r="R61" s="84"/>
      <c r="S61" s="89"/>
    </row>
    <row r="62" spans="1:19" x14ac:dyDescent="0.25">
      <c r="A62" s="75"/>
      <c r="B62" s="77"/>
      <c r="C62" s="77"/>
      <c r="D62" s="77"/>
      <c r="E62" s="77"/>
      <c r="F62" s="77"/>
      <c r="G62" s="77"/>
      <c r="H62" s="77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9"/>
    </row>
    <row r="63" spans="1:19" x14ac:dyDescent="0.25">
      <c r="A63" s="75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6"/>
    </row>
    <row r="64" spans="1:19" x14ac:dyDescent="0.25">
      <c r="A64" s="75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85" t="s">
        <v>42</v>
      </c>
      <c r="P64" s="85"/>
      <c r="Q64" s="85"/>
      <c r="R64" s="85"/>
      <c r="S64" s="86"/>
    </row>
    <row r="65" spans="1:19" x14ac:dyDescent="0.25">
      <c r="A65" s="75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85"/>
      <c r="P65" s="85"/>
      <c r="Q65" s="85"/>
      <c r="R65" s="85"/>
      <c r="S65" s="86"/>
    </row>
    <row r="66" spans="1:19" x14ac:dyDescent="0.25">
      <c r="A66" s="75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85"/>
      <c r="P66" s="85"/>
      <c r="Q66" s="85"/>
      <c r="R66" s="85"/>
      <c r="S66" s="86"/>
    </row>
    <row r="67" spans="1:19" x14ac:dyDescent="0.25">
      <c r="A67" s="75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85"/>
      <c r="P67" s="85"/>
      <c r="Q67" s="85"/>
      <c r="R67" s="85"/>
      <c r="S67" s="86"/>
    </row>
    <row r="68" spans="1:19" x14ac:dyDescent="0.25">
      <c r="A68" s="75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85"/>
      <c r="P68" s="85"/>
      <c r="Q68" s="85"/>
      <c r="R68" s="85"/>
      <c r="S68" s="86"/>
    </row>
    <row r="69" spans="1:19" x14ac:dyDescent="0.25">
      <c r="A69" s="75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85"/>
      <c r="P69" s="85"/>
      <c r="Q69" s="85"/>
      <c r="R69" s="85"/>
      <c r="S69" s="86"/>
    </row>
    <row r="70" spans="1:19" x14ac:dyDescent="0.25">
      <c r="A70" s="75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85"/>
      <c r="P70" s="85"/>
      <c r="Q70" s="85"/>
      <c r="R70" s="85"/>
      <c r="S70" s="86"/>
    </row>
    <row r="71" spans="1:19" x14ac:dyDescent="0.25">
      <c r="A71" s="75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85"/>
      <c r="P71" s="85"/>
      <c r="Q71" s="85"/>
      <c r="R71" s="85"/>
      <c r="S71" s="86"/>
    </row>
    <row r="72" spans="1:19" x14ac:dyDescent="0.25">
      <c r="A72" s="75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85"/>
      <c r="P72" s="85"/>
      <c r="Q72" s="85"/>
      <c r="R72" s="85"/>
      <c r="S72" s="86"/>
    </row>
    <row r="73" spans="1:19" x14ac:dyDescent="0.25">
      <c r="A73" s="75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85"/>
      <c r="P73" s="85"/>
      <c r="Q73" s="85"/>
      <c r="R73" s="85"/>
      <c r="S73" s="86"/>
    </row>
    <row r="74" spans="1:19" x14ac:dyDescent="0.25">
      <c r="A74" s="75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6"/>
    </row>
    <row r="75" spans="1:19" x14ac:dyDescent="0.25">
      <c r="A75" s="75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6"/>
    </row>
    <row r="76" spans="1:19" x14ac:dyDescent="0.25">
      <c r="A76" s="75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6"/>
    </row>
    <row r="77" spans="1:19" x14ac:dyDescent="0.25">
      <c r="A77" s="75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6"/>
    </row>
    <row r="78" spans="1:19" ht="15.75" thickBot="1" x14ac:dyDescent="0.3">
      <c r="A78" s="78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79"/>
    </row>
  </sheetData>
  <mergeCells count="10">
    <mergeCell ref="J13:R15"/>
    <mergeCell ref="J2:R3"/>
    <mergeCell ref="O64:S73"/>
    <mergeCell ref="J37:R39"/>
    <mergeCell ref="A23:H24"/>
    <mergeCell ref="I42:S43"/>
    <mergeCell ref="I61:S62"/>
    <mergeCell ref="E45:G50"/>
    <mergeCell ref="E51:G56"/>
    <mergeCell ref="J25:R2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B3D60-8A73-4719-82CA-676DB36B4510}">
  <dimension ref="B1:AKY318"/>
  <sheetViews>
    <sheetView zoomScale="85" zoomScaleNormal="85" zoomScaleSheetLayoutView="70" zoomScalePageLayoutView="90" workbookViewId="0">
      <pane ySplit="7" topLeftCell="A8" activePane="bottomLeft" state="frozen"/>
      <selection pane="bottomLeft" activeCell="E97" sqref="E97"/>
    </sheetView>
  </sheetViews>
  <sheetFormatPr defaultRowHeight="15" x14ac:dyDescent="0.25"/>
  <cols>
    <col min="1" max="1" width="2.7109375" customWidth="1"/>
    <col min="2" max="2" width="9.140625" style="1" customWidth="1"/>
    <col min="3" max="3" width="10.5703125" style="1" customWidth="1"/>
    <col min="4" max="4" width="10.7109375" style="1" customWidth="1"/>
    <col min="5" max="5" width="25.140625" style="1" bestFit="1" customWidth="1"/>
    <col min="6" max="6" width="25.7109375" style="1" bestFit="1" customWidth="1"/>
    <col min="7" max="7" width="2.7109375" style="1" customWidth="1"/>
    <col min="8" max="987" width="9.140625" style="1" customWidth="1"/>
  </cols>
  <sheetData>
    <row r="1" spans="2:6" ht="12" customHeight="1" thickBot="1" x14ac:dyDescent="0.3"/>
    <row r="2" spans="2:6" ht="39.950000000000003" customHeight="1" thickBot="1" x14ac:dyDescent="0.3">
      <c r="B2" s="101" t="s">
        <v>26</v>
      </c>
      <c r="C2" s="102"/>
      <c r="D2" s="102"/>
      <c r="E2" s="102"/>
      <c r="F2" s="103"/>
    </row>
    <row r="3" spans="2:6" ht="20.100000000000001" customHeight="1" x14ac:dyDescent="0.25">
      <c r="B3" s="117" t="s">
        <v>0</v>
      </c>
      <c r="C3" s="118"/>
      <c r="D3" s="121">
        <v>1780</v>
      </c>
      <c r="E3" s="110" t="s">
        <v>6</v>
      </c>
      <c r="F3" s="112">
        <f>LARGE(C8:C106,1)</f>
        <v>1604.9</v>
      </c>
    </row>
    <row r="4" spans="2:6" ht="20.100000000000001" customHeight="1" x14ac:dyDescent="0.25">
      <c r="B4" s="119"/>
      <c r="C4" s="120"/>
      <c r="D4" s="122"/>
      <c r="E4" s="111"/>
      <c r="F4" s="113"/>
    </row>
    <row r="5" spans="2:6" ht="20.100000000000001" customHeight="1" x14ac:dyDescent="0.25">
      <c r="B5" s="123" t="s">
        <v>24</v>
      </c>
      <c r="C5" s="124"/>
      <c r="D5" s="25">
        <v>1598</v>
      </c>
      <c r="E5" s="111" t="s">
        <v>9</v>
      </c>
      <c r="F5" s="115">
        <f>SMALL(C8:C106,1)</f>
        <v>1597.7</v>
      </c>
    </row>
    <row r="6" spans="2:6" ht="20.100000000000001" customHeight="1" thickBot="1" x14ac:dyDescent="0.3">
      <c r="B6" s="108" t="s">
        <v>27</v>
      </c>
      <c r="C6" s="109"/>
      <c r="D6" s="26">
        <v>75</v>
      </c>
      <c r="E6" s="114"/>
      <c r="F6" s="116"/>
    </row>
    <row r="7" spans="2:6" ht="39.950000000000003" customHeight="1" thickBot="1" x14ac:dyDescent="0.3">
      <c r="B7" s="18" t="s">
        <v>11</v>
      </c>
      <c r="C7" s="104" t="s">
        <v>12</v>
      </c>
      <c r="D7" s="105"/>
      <c r="E7" s="15" t="s">
        <v>15</v>
      </c>
      <c r="F7" s="16" t="s">
        <v>17</v>
      </c>
    </row>
    <row r="8" spans="2:6" ht="20.100000000000001" customHeight="1" x14ac:dyDescent="0.25">
      <c r="B8" s="17">
        <v>1</v>
      </c>
      <c r="C8" s="106">
        <v>1600.9</v>
      </c>
      <c r="D8" s="107"/>
      <c r="E8" s="19">
        <v>21.125</v>
      </c>
      <c r="F8" s="20">
        <v>12.167</v>
      </c>
    </row>
    <row r="9" spans="2:6" ht="20.100000000000001" customHeight="1" x14ac:dyDescent="0.25">
      <c r="B9" s="17">
        <v>2</v>
      </c>
      <c r="C9" s="99">
        <v>1600.9</v>
      </c>
      <c r="D9" s="100"/>
      <c r="E9" s="21">
        <v>21.125</v>
      </c>
      <c r="F9" s="22">
        <v>12.167</v>
      </c>
    </row>
    <row r="10" spans="2:6" ht="20.100000000000001" customHeight="1" x14ac:dyDescent="0.25">
      <c r="B10" s="17">
        <v>3</v>
      </c>
      <c r="C10" s="99">
        <v>1600.9</v>
      </c>
      <c r="D10" s="100"/>
      <c r="E10" s="21">
        <v>21.125</v>
      </c>
      <c r="F10" s="22">
        <v>12.167</v>
      </c>
    </row>
    <row r="11" spans="2:6" ht="20.100000000000001" customHeight="1" x14ac:dyDescent="0.25">
      <c r="B11" s="17">
        <v>4</v>
      </c>
      <c r="C11" s="99">
        <v>1604.9</v>
      </c>
      <c r="D11" s="100"/>
      <c r="E11" s="21">
        <v>21.25</v>
      </c>
      <c r="F11" s="22">
        <v>24</v>
      </c>
    </row>
    <row r="12" spans="2:6" ht="20.100000000000001" customHeight="1" x14ac:dyDescent="0.25">
      <c r="B12" s="17">
        <v>5</v>
      </c>
      <c r="C12" s="99">
        <v>1600.6</v>
      </c>
      <c r="D12" s="100"/>
      <c r="E12" s="21">
        <v>7.625</v>
      </c>
      <c r="F12" s="22">
        <v>11</v>
      </c>
    </row>
    <row r="13" spans="2:6" ht="20.100000000000001" customHeight="1" x14ac:dyDescent="0.25">
      <c r="B13" s="17">
        <v>6</v>
      </c>
      <c r="C13" s="99">
        <v>1600.6</v>
      </c>
      <c r="D13" s="100"/>
      <c r="E13" s="21">
        <v>7.625</v>
      </c>
      <c r="F13" s="22">
        <v>11</v>
      </c>
    </row>
    <row r="14" spans="2:6" ht="20.100000000000001" customHeight="1" x14ac:dyDescent="0.25">
      <c r="B14" s="17">
        <v>7</v>
      </c>
      <c r="C14" s="99">
        <v>1600.6</v>
      </c>
      <c r="D14" s="100"/>
      <c r="E14" s="21">
        <v>7.625</v>
      </c>
      <c r="F14" s="22">
        <v>11</v>
      </c>
    </row>
    <row r="15" spans="2:6" ht="20.100000000000001" customHeight="1" x14ac:dyDescent="0.25">
      <c r="B15" s="17">
        <v>8</v>
      </c>
      <c r="C15" s="99">
        <v>1600.6</v>
      </c>
      <c r="D15" s="100"/>
      <c r="E15" s="21">
        <v>7.625</v>
      </c>
      <c r="F15" s="22">
        <v>11</v>
      </c>
    </row>
    <row r="16" spans="2:6" ht="20.100000000000001" customHeight="1" x14ac:dyDescent="0.25">
      <c r="B16" s="17">
        <v>9</v>
      </c>
      <c r="C16" s="99">
        <v>1600</v>
      </c>
      <c r="D16" s="100"/>
      <c r="E16" s="21">
        <v>7.625</v>
      </c>
      <c r="F16" s="22">
        <v>24</v>
      </c>
    </row>
    <row r="17" spans="2:6" ht="20.100000000000001" customHeight="1" x14ac:dyDescent="0.25">
      <c r="B17" s="17">
        <v>10</v>
      </c>
      <c r="C17" s="99">
        <v>1600</v>
      </c>
      <c r="D17" s="100"/>
      <c r="E17" s="21">
        <v>7.625</v>
      </c>
      <c r="F17" s="22">
        <v>24</v>
      </c>
    </row>
    <row r="18" spans="2:6" ht="20.100000000000001" customHeight="1" x14ac:dyDescent="0.25">
      <c r="B18" s="17">
        <v>11</v>
      </c>
      <c r="C18" s="99">
        <v>1600</v>
      </c>
      <c r="D18" s="100"/>
      <c r="E18" s="21">
        <v>7.625</v>
      </c>
      <c r="F18" s="22">
        <v>24</v>
      </c>
    </row>
    <row r="19" spans="2:6" ht="20.100000000000001" customHeight="1" x14ac:dyDescent="0.25">
      <c r="B19" s="17">
        <v>12</v>
      </c>
      <c r="C19" s="99">
        <v>1600</v>
      </c>
      <c r="D19" s="100"/>
      <c r="E19" s="21">
        <v>7.625</v>
      </c>
      <c r="F19" s="22">
        <v>24</v>
      </c>
    </row>
    <row r="20" spans="2:6" ht="20.100000000000001" customHeight="1" x14ac:dyDescent="0.25">
      <c r="B20" s="17">
        <v>13</v>
      </c>
      <c r="C20" s="99">
        <v>1600</v>
      </c>
      <c r="D20" s="100"/>
      <c r="E20" s="21">
        <v>7.625</v>
      </c>
      <c r="F20" s="22">
        <v>24</v>
      </c>
    </row>
    <row r="21" spans="2:6" ht="20.100000000000001" customHeight="1" x14ac:dyDescent="0.25">
      <c r="B21" s="17">
        <v>14</v>
      </c>
      <c r="C21" s="99">
        <v>1598.1</v>
      </c>
      <c r="D21" s="100"/>
      <c r="E21" s="21">
        <v>10.083</v>
      </c>
      <c r="F21" s="22">
        <v>16.375</v>
      </c>
    </row>
    <row r="22" spans="2:6" ht="20.100000000000001" customHeight="1" x14ac:dyDescent="0.25">
      <c r="B22" s="17">
        <v>15</v>
      </c>
      <c r="C22" s="99">
        <v>1598.1</v>
      </c>
      <c r="D22" s="100"/>
      <c r="E22" s="21">
        <v>10.083</v>
      </c>
      <c r="F22" s="22">
        <v>16.375</v>
      </c>
    </row>
    <row r="23" spans="2:6" ht="20.100000000000001" customHeight="1" x14ac:dyDescent="0.25">
      <c r="B23" s="17">
        <v>16</v>
      </c>
      <c r="C23" s="99">
        <v>1598.1</v>
      </c>
      <c r="D23" s="100"/>
      <c r="E23" s="21">
        <v>10.083</v>
      </c>
      <c r="F23" s="22">
        <v>16.375</v>
      </c>
    </row>
    <row r="24" spans="2:6" ht="20.100000000000001" customHeight="1" x14ac:dyDescent="0.25">
      <c r="B24" s="17">
        <v>17</v>
      </c>
      <c r="C24" s="99">
        <v>1598.1</v>
      </c>
      <c r="D24" s="100"/>
      <c r="E24" s="21">
        <v>10.083</v>
      </c>
      <c r="F24" s="22">
        <v>16.375</v>
      </c>
    </row>
    <row r="25" spans="2:6" ht="20.100000000000001" customHeight="1" x14ac:dyDescent="0.25">
      <c r="B25" s="17">
        <v>18</v>
      </c>
      <c r="C25" s="99">
        <v>1598.1</v>
      </c>
      <c r="D25" s="100"/>
      <c r="E25" s="21">
        <v>10.083</v>
      </c>
      <c r="F25" s="22">
        <v>16.375</v>
      </c>
    </row>
    <row r="26" spans="2:6" ht="20.100000000000001" customHeight="1" x14ac:dyDescent="0.25">
      <c r="B26" s="17">
        <v>19</v>
      </c>
      <c r="C26" s="99">
        <v>1598.1</v>
      </c>
      <c r="D26" s="100"/>
      <c r="E26" s="21">
        <v>10.083</v>
      </c>
      <c r="F26" s="22">
        <v>16.375</v>
      </c>
    </row>
    <row r="27" spans="2:6" ht="20.100000000000001" customHeight="1" x14ac:dyDescent="0.25">
      <c r="B27" s="17">
        <v>20</v>
      </c>
      <c r="C27" s="99">
        <v>1598.9</v>
      </c>
      <c r="D27" s="100"/>
      <c r="E27" s="21">
        <v>20.582999999999998</v>
      </c>
      <c r="F27" s="22">
        <v>9</v>
      </c>
    </row>
    <row r="28" spans="2:6" ht="20.100000000000001" customHeight="1" x14ac:dyDescent="0.25">
      <c r="B28" s="17">
        <v>21</v>
      </c>
      <c r="C28" s="99">
        <v>1598.9</v>
      </c>
      <c r="D28" s="100"/>
      <c r="E28" s="21">
        <v>20.582999999999998</v>
      </c>
      <c r="F28" s="22">
        <v>9</v>
      </c>
    </row>
    <row r="29" spans="2:6" ht="20.100000000000001" customHeight="1" x14ac:dyDescent="0.25">
      <c r="B29" s="17">
        <v>22</v>
      </c>
      <c r="C29" s="99">
        <v>1598.9</v>
      </c>
      <c r="D29" s="100"/>
      <c r="E29" s="21">
        <v>20.582999999999998</v>
      </c>
      <c r="F29" s="22">
        <v>9</v>
      </c>
    </row>
    <row r="30" spans="2:6" ht="20.100000000000001" customHeight="1" x14ac:dyDescent="0.25">
      <c r="B30" s="17">
        <v>23</v>
      </c>
      <c r="C30" s="99">
        <v>1598.9</v>
      </c>
      <c r="D30" s="100"/>
      <c r="E30" s="21">
        <v>20.582999999999998</v>
      </c>
      <c r="F30" s="22">
        <v>9</v>
      </c>
    </row>
    <row r="31" spans="2:6" ht="20.100000000000001" customHeight="1" x14ac:dyDescent="0.25">
      <c r="B31" s="17">
        <v>24</v>
      </c>
      <c r="C31" s="99">
        <v>1598.9</v>
      </c>
      <c r="D31" s="100"/>
      <c r="E31" s="21">
        <v>20.582999999999998</v>
      </c>
      <c r="F31" s="22">
        <v>9</v>
      </c>
    </row>
    <row r="32" spans="2:6" ht="20.100000000000001" customHeight="1" x14ac:dyDescent="0.25">
      <c r="B32" s="17">
        <v>25</v>
      </c>
      <c r="C32" s="99">
        <v>1599.3</v>
      </c>
      <c r="D32" s="100"/>
      <c r="E32" s="21">
        <v>20.582999999999998</v>
      </c>
      <c r="F32" s="22">
        <v>9</v>
      </c>
    </row>
    <row r="33" spans="2:6" ht="20.100000000000001" customHeight="1" x14ac:dyDescent="0.25">
      <c r="B33" s="17">
        <v>26</v>
      </c>
      <c r="C33" s="99">
        <v>1598.9</v>
      </c>
      <c r="D33" s="100"/>
      <c r="E33" s="21">
        <v>20.582999999999998</v>
      </c>
      <c r="F33" s="22">
        <v>9</v>
      </c>
    </row>
    <row r="34" spans="2:6" ht="20.100000000000001" customHeight="1" x14ac:dyDescent="0.25">
      <c r="B34" s="17">
        <v>27</v>
      </c>
      <c r="C34" s="99">
        <v>1598.9</v>
      </c>
      <c r="D34" s="100"/>
      <c r="E34" s="21">
        <v>20.582999999999998</v>
      </c>
      <c r="F34" s="22">
        <v>9</v>
      </c>
    </row>
    <row r="35" spans="2:6" ht="20.100000000000001" customHeight="1" x14ac:dyDescent="0.25">
      <c r="B35" s="17">
        <v>28</v>
      </c>
      <c r="C35" s="99">
        <v>1599.9</v>
      </c>
      <c r="D35" s="100"/>
      <c r="E35" s="21">
        <v>20.792000000000002</v>
      </c>
      <c r="F35" s="22">
        <v>8</v>
      </c>
    </row>
    <row r="36" spans="2:6" ht="20.100000000000001" customHeight="1" x14ac:dyDescent="0.25">
      <c r="B36" s="17">
        <v>29</v>
      </c>
      <c r="C36" s="99">
        <v>1599.9</v>
      </c>
      <c r="D36" s="100"/>
      <c r="E36" s="21">
        <v>20.792000000000002</v>
      </c>
      <c r="F36" s="22">
        <v>8</v>
      </c>
    </row>
    <row r="37" spans="2:6" ht="20.100000000000001" customHeight="1" x14ac:dyDescent="0.25">
      <c r="B37" s="17">
        <v>30</v>
      </c>
      <c r="C37" s="99">
        <v>1599.9</v>
      </c>
      <c r="D37" s="100"/>
      <c r="E37" s="21">
        <v>20.792000000000002</v>
      </c>
      <c r="F37" s="22">
        <v>8</v>
      </c>
    </row>
    <row r="38" spans="2:6" ht="20.100000000000001" customHeight="1" x14ac:dyDescent="0.25">
      <c r="B38" s="17">
        <v>31</v>
      </c>
      <c r="C38" s="99">
        <v>1599.9</v>
      </c>
      <c r="D38" s="100"/>
      <c r="E38" s="21">
        <v>20.792000000000002</v>
      </c>
      <c r="F38" s="22">
        <v>8</v>
      </c>
    </row>
    <row r="39" spans="2:6" ht="20.100000000000001" customHeight="1" x14ac:dyDescent="0.25">
      <c r="B39" s="17">
        <v>32</v>
      </c>
      <c r="C39" s="99">
        <v>1600.6</v>
      </c>
      <c r="D39" s="100"/>
      <c r="E39" s="21">
        <v>20.792000000000002</v>
      </c>
      <c r="F39" s="22">
        <v>8</v>
      </c>
    </row>
    <row r="40" spans="2:6" ht="20.100000000000001" customHeight="1" x14ac:dyDescent="0.25">
      <c r="B40" s="17">
        <v>33</v>
      </c>
      <c r="C40" s="99">
        <v>1600.6</v>
      </c>
      <c r="D40" s="100"/>
      <c r="E40" s="21">
        <v>20.792000000000002</v>
      </c>
      <c r="F40" s="22">
        <v>8</v>
      </c>
    </row>
    <row r="41" spans="2:6" ht="20.100000000000001" customHeight="1" x14ac:dyDescent="0.25">
      <c r="B41" s="17">
        <v>34</v>
      </c>
      <c r="C41" s="99">
        <v>1600.6</v>
      </c>
      <c r="D41" s="100"/>
      <c r="E41" s="21">
        <v>20.792000000000002</v>
      </c>
      <c r="F41" s="22">
        <v>8</v>
      </c>
    </row>
    <row r="42" spans="2:6" ht="20.100000000000001" customHeight="1" x14ac:dyDescent="0.25">
      <c r="B42" s="17">
        <v>35</v>
      </c>
      <c r="C42" s="99">
        <v>1600.6</v>
      </c>
      <c r="D42" s="100"/>
      <c r="E42" s="21">
        <v>20.792000000000002</v>
      </c>
      <c r="F42" s="22">
        <v>8</v>
      </c>
    </row>
    <row r="43" spans="2:6" ht="20.100000000000001" customHeight="1" x14ac:dyDescent="0.25">
      <c r="B43" s="17">
        <v>36</v>
      </c>
      <c r="C43" s="99">
        <v>1598.3</v>
      </c>
      <c r="D43" s="100"/>
      <c r="E43" s="21">
        <v>20.292000000000002</v>
      </c>
      <c r="F43" s="22">
        <v>8</v>
      </c>
    </row>
    <row r="44" spans="2:6" ht="20.100000000000001" customHeight="1" x14ac:dyDescent="0.25">
      <c r="B44" s="17">
        <v>37</v>
      </c>
      <c r="C44" s="99">
        <v>1598.3</v>
      </c>
      <c r="D44" s="100"/>
      <c r="E44" s="21">
        <v>20.292000000000002</v>
      </c>
      <c r="F44" s="22">
        <v>8</v>
      </c>
    </row>
    <row r="45" spans="2:6" ht="20.100000000000001" customHeight="1" x14ac:dyDescent="0.25">
      <c r="B45" s="17">
        <v>38</v>
      </c>
      <c r="C45" s="99">
        <v>1598.3</v>
      </c>
      <c r="D45" s="100"/>
      <c r="E45" s="21">
        <v>20.292000000000002</v>
      </c>
      <c r="F45" s="22">
        <v>8</v>
      </c>
    </row>
    <row r="46" spans="2:6" ht="20.100000000000001" customHeight="1" x14ac:dyDescent="0.25">
      <c r="B46" s="17">
        <v>39</v>
      </c>
      <c r="C46" s="99">
        <v>1598.3</v>
      </c>
      <c r="D46" s="100"/>
      <c r="E46" s="21">
        <v>20.292000000000002</v>
      </c>
      <c r="F46" s="22">
        <v>8</v>
      </c>
    </row>
    <row r="47" spans="2:6" ht="20.100000000000001" customHeight="1" x14ac:dyDescent="0.25">
      <c r="B47" s="17">
        <v>40</v>
      </c>
      <c r="C47" s="99">
        <v>1597.7</v>
      </c>
      <c r="D47" s="100"/>
      <c r="E47" s="21">
        <v>18.042000000000002</v>
      </c>
      <c r="F47" s="22">
        <v>8</v>
      </c>
    </row>
    <row r="48" spans="2:6" ht="20.100000000000001" customHeight="1" x14ac:dyDescent="0.25">
      <c r="B48" s="17">
        <v>41</v>
      </c>
      <c r="C48" s="99">
        <v>1597.7</v>
      </c>
      <c r="D48" s="100"/>
      <c r="E48" s="21">
        <v>18.042000000000002</v>
      </c>
      <c r="F48" s="22">
        <v>8</v>
      </c>
    </row>
    <row r="49" spans="2:6" ht="20.100000000000001" customHeight="1" x14ac:dyDescent="0.25">
      <c r="B49" s="17">
        <v>42</v>
      </c>
      <c r="C49" s="99">
        <v>1597.7</v>
      </c>
      <c r="D49" s="100"/>
      <c r="E49" s="21">
        <v>18.042000000000002</v>
      </c>
      <c r="F49" s="22">
        <v>8</v>
      </c>
    </row>
    <row r="50" spans="2:6" ht="20.100000000000001" customHeight="1" x14ac:dyDescent="0.25">
      <c r="B50" s="17">
        <v>43</v>
      </c>
      <c r="C50" s="99">
        <v>1597.7</v>
      </c>
      <c r="D50" s="100"/>
      <c r="E50" s="21">
        <v>18.042000000000002</v>
      </c>
      <c r="F50" s="22">
        <v>8</v>
      </c>
    </row>
    <row r="51" spans="2:6" ht="20.100000000000001" customHeight="1" x14ac:dyDescent="0.25">
      <c r="B51" s="17">
        <v>44</v>
      </c>
      <c r="C51" s="99">
        <v>1597.7</v>
      </c>
      <c r="D51" s="100"/>
      <c r="E51" s="21">
        <v>18.042000000000002</v>
      </c>
      <c r="F51" s="22">
        <v>8</v>
      </c>
    </row>
    <row r="52" spans="2:6" ht="20.100000000000001" customHeight="1" x14ac:dyDescent="0.25">
      <c r="B52" s="17">
        <v>45</v>
      </c>
      <c r="C52" s="99">
        <v>1597.7</v>
      </c>
      <c r="D52" s="100"/>
      <c r="E52" s="21">
        <v>18.042000000000002</v>
      </c>
      <c r="F52" s="22">
        <v>8</v>
      </c>
    </row>
    <row r="53" spans="2:6" ht="20.100000000000001" customHeight="1" x14ac:dyDescent="0.25">
      <c r="B53" s="17">
        <v>46</v>
      </c>
      <c r="C53" s="99">
        <v>1597.7</v>
      </c>
      <c r="D53" s="100"/>
      <c r="E53" s="21">
        <v>18.042000000000002</v>
      </c>
      <c r="F53" s="22">
        <v>8</v>
      </c>
    </row>
    <row r="54" spans="2:6" ht="20.100000000000001" customHeight="1" x14ac:dyDescent="0.25">
      <c r="B54" s="17">
        <v>47</v>
      </c>
      <c r="C54" s="99">
        <v>1597.7</v>
      </c>
      <c r="D54" s="100"/>
      <c r="E54" s="21">
        <v>18.042000000000002</v>
      </c>
      <c r="F54" s="22">
        <v>8</v>
      </c>
    </row>
    <row r="55" spans="2:6" ht="20.100000000000001" customHeight="1" x14ac:dyDescent="0.25">
      <c r="B55" s="17">
        <v>48</v>
      </c>
      <c r="C55" s="99">
        <v>1597.7</v>
      </c>
      <c r="D55" s="100"/>
      <c r="E55" s="21">
        <v>18.042000000000002</v>
      </c>
      <c r="F55" s="22">
        <v>8</v>
      </c>
    </row>
    <row r="56" spans="2:6" ht="20.100000000000001" customHeight="1" x14ac:dyDescent="0.25">
      <c r="B56" s="17">
        <v>49</v>
      </c>
      <c r="C56" s="99">
        <v>1597.7</v>
      </c>
      <c r="D56" s="100"/>
      <c r="E56" s="21">
        <v>18.042000000000002</v>
      </c>
      <c r="F56" s="22">
        <v>8</v>
      </c>
    </row>
    <row r="57" spans="2:6" ht="20.100000000000001" customHeight="1" x14ac:dyDescent="0.25">
      <c r="B57" s="17">
        <v>50</v>
      </c>
      <c r="C57" s="99">
        <v>1597.7</v>
      </c>
      <c r="D57" s="100"/>
      <c r="E57" s="21">
        <v>18.042000000000002</v>
      </c>
      <c r="F57" s="22">
        <v>8</v>
      </c>
    </row>
    <row r="58" spans="2:6" ht="20.100000000000001" customHeight="1" x14ac:dyDescent="0.25">
      <c r="B58" s="17">
        <v>51</v>
      </c>
      <c r="C58" s="99">
        <v>1597.7</v>
      </c>
      <c r="D58" s="100"/>
      <c r="E58" s="21">
        <v>18.042000000000002</v>
      </c>
      <c r="F58" s="22">
        <v>8</v>
      </c>
    </row>
    <row r="59" spans="2:6" ht="20.100000000000001" customHeight="1" x14ac:dyDescent="0.25">
      <c r="B59" s="17">
        <v>52</v>
      </c>
      <c r="C59" s="99">
        <v>1597.7</v>
      </c>
      <c r="D59" s="100"/>
      <c r="E59" s="21">
        <v>18.042000000000002</v>
      </c>
      <c r="F59" s="22">
        <v>8</v>
      </c>
    </row>
    <row r="60" spans="2:6" ht="20.100000000000001" customHeight="1" x14ac:dyDescent="0.25">
      <c r="B60" s="17">
        <v>53</v>
      </c>
      <c r="C60" s="99">
        <v>1597.7</v>
      </c>
      <c r="D60" s="100"/>
      <c r="E60" s="21">
        <v>18.042000000000002</v>
      </c>
      <c r="F60" s="22">
        <v>8</v>
      </c>
    </row>
    <row r="61" spans="2:6" ht="20.100000000000001" customHeight="1" x14ac:dyDescent="0.25">
      <c r="B61" s="17">
        <v>54</v>
      </c>
      <c r="C61" s="99">
        <v>1597.7</v>
      </c>
      <c r="D61" s="100"/>
      <c r="E61" s="21">
        <v>18.042000000000002</v>
      </c>
      <c r="F61" s="22">
        <v>8</v>
      </c>
    </row>
    <row r="62" spans="2:6" ht="20.100000000000001" customHeight="1" x14ac:dyDescent="0.25">
      <c r="B62" s="17">
        <v>55</v>
      </c>
      <c r="C62" s="99">
        <v>1597.7</v>
      </c>
      <c r="D62" s="100"/>
      <c r="E62" s="21">
        <v>18.042000000000002</v>
      </c>
      <c r="F62" s="22">
        <v>8</v>
      </c>
    </row>
    <row r="63" spans="2:6" ht="20.100000000000001" customHeight="1" x14ac:dyDescent="0.25">
      <c r="B63" s="17">
        <v>56</v>
      </c>
      <c r="C63" s="99">
        <v>1597.7</v>
      </c>
      <c r="D63" s="100"/>
      <c r="E63" s="21">
        <v>18.042000000000002</v>
      </c>
      <c r="F63" s="22">
        <v>8</v>
      </c>
    </row>
    <row r="64" spans="2:6" ht="20.100000000000001" customHeight="1" x14ac:dyDescent="0.25">
      <c r="B64" s="17">
        <v>57</v>
      </c>
      <c r="C64" s="99">
        <v>1597.7</v>
      </c>
      <c r="D64" s="100"/>
      <c r="E64" s="21">
        <v>18.042000000000002</v>
      </c>
      <c r="F64" s="22">
        <v>8</v>
      </c>
    </row>
    <row r="65" spans="2:6" ht="20.100000000000001" customHeight="1" x14ac:dyDescent="0.25">
      <c r="B65" s="17">
        <v>58</v>
      </c>
      <c r="C65" s="99">
        <v>1597.7</v>
      </c>
      <c r="D65" s="100"/>
      <c r="E65" s="21">
        <v>18.042000000000002</v>
      </c>
      <c r="F65" s="22">
        <v>8</v>
      </c>
    </row>
    <row r="66" spans="2:6" ht="20.100000000000001" customHeight="1" x14ac:dyDescent="0.25">
      <c r="B66" s="17">
        <v>59</v>
      </c>
      <c r="C66" s="99">
        <v>1597.7</v>
      </c>
      <c r="D66" s="100"/>
      <c r="E66" s="21">
        <v>18.042000000000002</v>
      </c>
      <c r="F66" s="22">
        <v>8</v>
      </c>
    </row>
    <row r="67" spans="2:6" ht="20.100000000000001" customHeight="1" x14ac:dyDescent="0.25">
      <c r="B67" s="17">
        <v>60</v>
      </c>
      <c r="C67" s="99">
        <v>1597.7</v>
      </c>
      <c r="D67" s="100"/>
      <c r="E67" s="21">
        <v>18.042000000000002</v>
      </c>
      <c r="F67" s="22">
        <v>8</v>
      </c>
    </row>
    <row r="68" spans="2:6" ht="20.100000000000001" customHeight="1" x14ac:dyDescent="0.25">
      <c r="B68" s="17">
        <v>61</v>
      </c>
      <c r="C68" s="99">
        <v>1597.7</v>
      </c>
      <c r="D68" s="100"/>
      <c r="E68" s="21">
        <v>18.042000000000002</v>
      </c>
      <c r="F68" s="22">
        <v>8</v>
      </c>
    </row>
    <row r="69" spans="2:6" ht="20.100000000000001" customHeight="1" x14ac:dyDescent="0.25">
      <c r="B69" s="17">
        <v>62</v>
      </c>
      <c r="C69" s="99">
        <v>1597.7</v>
      </c>
      <c r="D69" s="100"/>
      <c r="E69" s="21">
        <v>18.042000000000002</v>
      </c>
      <c r="F69" s="22">
        <v>8</v>
      </c>
    </row>
    <row r="70" spans="2:6" ht="20.100000000000001" customHeight="1" x14ac:dyDescent="0.25">
      <c r="B70" s="17">
        <v>63</v>
      </c>
      <c r="C70" s="99">
        <v>1597.7</v>
      </c>
      <c r="D70" s="100"/>
      <c r="E70" s="21">
        <v>18.042000000000002</v>
      </c>
      <c r="F70" s="22">
        <v>8</v>
      </c>
    </row>
    <row r="71" spans="2:6" ht="20.100000000000001" customHeight="1" x14ac:dyDescent="0.25">
      <c r="B71" s="17">
        <v>64</v>
      </c>
      <c r="C71" s="99">
        <v>1597.7</v>
      </c>
      <c r="D71" s="100"/>
      <c r="E71" s="21">
        <v>18.042000000000002</v>
      </c>
      <c r="F71" s="22">
        <v>8</v>
      </c>
    </row>
    <row r="72" spans="2:6" ht="20.100000000000001" customHeight="1" x14ac:dyDescent="0.25">
      <c r="B72" s="17">
        <v>65</v>
      </c>
      <c r="C72" s="99">
        <v>1597.7</v>
      </c>
      <c r="D72" s="100"/>
      <c r="E72" s="21">
        <v>18.042000000000002</v>
      </c>
      <c r="F72" s="22">
        <v>8</v>
      </c>
    </row>
    <row r="73" spans="2:6" ht="20.100000000000001" customHeight="1" x14ac:dyDescent="0.25">
      <c r="B73" s="17">
        <v>66</v>
      </c>
      <c r="C73" s="99">
        <v>1597.7</v>
      </c>
      <c r="D73" s="100"/>
      <c r="E73" s="21">
        <v>18.042000000000002</v>
      </c>
      <c r="F73" s="22">
        <v>8</v>
      </c>
    </row>
    <row r="74" spans="2:6" ht="20.100000000000001" customHeight="1" x14ac:dyDescent="0.25">
      <c r="B74" s="17">
        <v>67</v>
      </c>
      <c r="C74" s="99">
        <v>1597.7</v>
      </c>
      <c r="D74" s="100"/>
      <c r="E74" s="21">
        <v>18.042000000000002</v>
      </c>
      <c r="F74" s="22">
        <v>8</v>
      </c>
    </row>
    <row r="75" spans="2:6" ht="20.100000000000001" customHeight="1" x14ac:dyDescent="0.25">
      <c r="B75" s="17">
        <v>68</v>
      </c>
      <c r="C75" s="99">
        <v>1597.7</v>
      </c>
      <c r="D75" s="100"/>
      <c r="E75" s="21">
        <v>18.042000000000002</v>
      </c>
      <c r="F75" s="22">
        <v>8</v>
      </c>
    </row>
    <row r="76" spans="2:6" ht="20.100000000000001" customHeight="1" x14ac:dyDescent="0.25">
      <c r="B76" s="17">
        <v>69</v>
      </c>
      <c r="C76" s="99">
        <v>1597.7</v>
      </c>
      <c r="D76" s="100"/>
      <c r="E76" s="21">
        <v>18.042000000000002</v>
      </c>
      <c r="F76" s="22">
        <v>8</v>
      </c>
    </row>
    <row r="77" spans="2:6" ht="20.100000000000001" customHeight="1" x14ac:dyDescent="0.25">
      <c r="B77" s="17">
        <v>70</v>
      </c>
      <c r="C77" s="99">
        <v>1597.7</v>
      </c>
      <c r="D77" s="100"/>
      <c r="E77" s="21">
        <v>18.042000000000002</v>
      </c>
      <c r="F77" s="22">
        <v>8</v>
      </c>
    </row>
    <row r="78" spans="2:6" ht="20.100000000000001" customHeight="1" x14ac:dyDescent="0.25">
      <c r="B78" s="17">
        <v>71</v>
      </c>
      <c r="C78" s="99">
        <v>1597.7</v>
      </c>
      <c r="D78" s="100"/>
      <c r="E78" s="21">
        <v>18.042000000000002</v>
      </c>
      <c r="F78" s="22">
        <v>8</v>
      </c>
    </row>
    <row r="79" spans="2:6" ht="20.100000000000001" customHeight="1" x14ac:dyDescent="0.25">
      <c r="B79" s="17">
        <v>72</v>
      </c>
      <c r="C79" s="99">
        <v>1597.7</v>
      </c>
      <c r="D79" s="100"/>
      <c r="E79" s="21">
        <v>18.042000000000002</v>
      </c>
      <c r="F79" s="22">
        <v>8</v>
      </c>
    </row>
    <row r="80" spans="2:6" ht="20.100000000000001" customHeight="1" x14ac:dyDescent="0.25">
      <c r="B80" s="17">
        <v>73</v>
      </c>
      <c r="C80" s="99">
        <v>1597.7</v>
      </c>
      <c r="D80" s="100"/>
      <c r="E80" s="21">
        <v>18.042000000000002</v>
      </c>
      <c r="F80" s="22">
        <v>8</v>
      </c>
    </row>
    <row r="81" spans="2:6" ht="20.100000000000001" customHeight="1" x14ac:dyDescent="0.25">
      <c r="B81" s="17">
        <v>74</v>
      </c>
      <c r="C81" s="99">
        <v>1597.7</v>
      </c>
      <c r="D81" s="100"/>
      <c r="E81" s="21">
        <v>18.042000000000002</v>
      </c>
      <c r="F81" s="22">
        <v>8</v>
      </c>
    </row>
    <row r="82" spans="2:6" ht="20.100000000000001" customHeight="1" x14ac:dyDescent="0.25">
      <c r="B82" s="17">
        <v>75</v>
      </c>
      <c r="C82" s="99">
        <v>1597.7</v>
      </c>
      <c r="D82" s="100"/>
      <c r="E82" s="21">
        <v>18.042000000000002</v>
      </c>
      <c r="F82" s="22">
        <v>8</v>
      </c>
    </row>
    <row r="83" spans="2:6" ht="20.100000000000001" customHeight="1" x14ac:dyDescent="0.25">
      <c r="B83" s="17">
        <v>76</v>
      </c>
      <c r="C83" s="99">
        <v>1597.7</v>
      </c>
      <c r="D83" s="100"/>
      <c r="E83" s="21">
        <v>18.042000000000002</v>
      </c>
      <c r="F83" s="22">
        <v>8</v>
      </c>
    </row>
    <row r="84" spans="2:6" ht="20.100000000000001" customHeight="1" x14ac:dyDescent="0.25">
      <c r="B84" s="17">
        <v>77</v>
      </c>
      <c r="C84" s="99">
        <v>1597.7</v>
      </c>
      <c r="D84" s="100"/>
      <c r="E84" s="21">
        <v>18.042000000000002</v>
      </c>
      <c r="F84" s="22">
        <v>8</v>
      </c>
    </row>
    <row r="85" spans="2:6" ht="20.100000000000001" customHeight="1" x14ac:dyDescent="0.25">
      <c r="B85" s="17">
        <v>78</v>
      </c>
      <c r="C85" s="99">
        <v>1597.7</v>
      </c>
      <c r="D85" s="100"/>
      <c r="E85" s="21">
        <v>18.042000000000002</v>
      </c>
      <c r="F85" s="22">
        <v>8</v>
      </c>
    </row>
    <row r="86" spans="2:6" ht="20.100000000000001" customHeight="1" x14ac:dyDescent="0.25">
      <c r="B86" s="17">
        <v>79</v>
      </c>
      <c r="C86" s="99">
        <v>1597.7</v>
      </c>
      <c r="D86" s="100"/>
      <c r="E86" s="21">
        <v>18.042000000000002</v>
      </c>
      <c r="F86" s="22">
        <v>8</v>
      </c>
    </row>
    <row r="87" spans="2:6" ht="20.100000000000001" customHeight="1" x14ac:dyDescent="0.25">
      <c r="B87" s="17">
        <v>80</v>
      </c>
      <c r="C87" s="99">
        <v>1597.7</v>
      </c>
      <c r="D87" s="100"/>
      <c r="E87" s="21">
        <v>18.042000000000002</v>
      </c>
      <c r="F87" s="22">
        <v>8</v>
      </c>
    </row>
    <row r="88" spans="2:6" ht="20.100000000000001" customHeight="1" x14ac:dyDescent="0.25">
      <c r="B88" s="17">
        <v>81</v>
      </c>
      <c r="C88" s="99">
        <v>1597.7</v>
      </c>
      <c r="D88" s="100"/>
      <c r="E88" s="21">
        <v>18.042000000000002</v>
      </c>
      <c r="F88" s="22">
        <v>8</v>
      </c>
    </row>
    <row r="89" spans="2:6" ht="20.100000000000001" customHeight="1" x14ac:dyDescent="0.25">
      <c r="B89" s="17">
        <v>82</v>
      </c>
      <c r="C89" s="99">
        <v>1597.7</v>
      </c>
      <c r="D89" s="100"/>
      <c r="E89" s="21">
        <v>18.042000000000002</v>
      </c>
      <c r="F89" s="22">
        <v>8</v>
      </c>
    </row>
    <row r="90" spans="2:6" ht="20.100000000000001" customHeight="1" x14ac:dyDescent="0.25">
      <c r="B90" s="17">
        <v>83</v>
      </c>
      <c r="C90" s="99">
        <v>1597.7</v>
      </c>
      <c r="D90" s="100"/>
      <c r="E90" s="21">
        <v>18.042000000000002</v>
      </c>
      <c r="F90" s="22">
        <v>8</v>
      </c>
    </row>
    <row r="91" spans="2:6" ht="20.100000000000001" customHeight="1" x14ac:dyDescent="0.25">
      <c r="B91" s="17">
        <v>84</v>
      </c>
      <c r="C91" s="99">
        <v>1597.7</v>
      </c>
      <c r="D91" s="100"/>
      <c r="E91" s="21">
        <v>18.042000000000002</v>
      </c>
      <c r="F91" s="22">
        <v>8</v>
      </c>
    </row>
    <row r="92" spans="2:6" ht="20.100000000000001" customHeight="1" x14ac:dyDescent="0.25">
      <c r="B92" s="17">
        <v>85</v>
      </c>
      <c r="C92" s="99">
        <v>1597.7</v>
      </c>
      <c r="D92" s="100"/>
      <c r="E92" s="21">
        <v>18.042000000000002</v>
      </c>
      <c r="F92" s="22">
        <v>8</v>
      </c>
    </row>
    <row r="93" spans="2:6" ht="20.100000000000001" customHeight="1" x14ac:dyDescent="0.25">
      <c r="B93" s="17">
        <v>86</v>
      </c>
      <c r="C93" s="99">
        <v>1597.7</v>
      </c>
      <c r="D93" s="100"/>
      <c r="E93" s="21">
        <v>18.042000000000002</v>
      </c>
      <c r="F93" s="22">
        <v>8</v>
      </c>
    </row>
    <row r="94" spans="2:6" ht="20.100000000000001" customHeight="1" x14ac:dyDescent="0.25">
      <c r="B94" s="17">
        <v>87</v>
      </c>
      <c r="C94" s="99">
        <v>1597.7</v>
      </c>
      <c r="D94" s="100"/>
      <c r="E94" s="21">
        <v>18.042000000000002</v>
      </c>
      <c r="F94" s="22">
        <v>8</v>
      </c>
    </row>
    <row r="95" spans="2:6" ht="20.100000000000001" customHeight="1" x14ac:dyDescent="0.25">
      <c r="B95" s="17">
        <v>88</v>
      </c>
      <c r="C95" s="99">
        <v>1597.7</v>
      </c>
      <c r="D95" s="100"/>
      <c r="E95" s="21">
        <v>18.042000000000002</v>
      </c>
      <c r="F95" s="22">
        <v>8</v>
      </c>
    </row>
    <row r="96" spans="2:6" ht="20.100000000000001" customHeight="1" x14ac:dyDescent="0.25">
      <c r="B96" s="17">
        <v>89</v>
      </c>
      <c r="C96" s="99">
        <v>1597.7</v>
      </c>
      <c r="D96" s="100"/>
      <c r="E96" s="21">
        <v>18.042000000000002</v>
      </c>
      <c r="F96" s="22">
        <v>8</v>
      </c>
    </row>
    <row r="97" spans="2:6" ht="20.100000000000001" customHeight="1" x14ac:dyDescent="0.25">
      <c r="B97" s="17">
        <v>90</v>
      </c>
      <c r="C97" s="99">
        <v>1597.7</v>
      </c>
      <c r="D97" s="100"/>
      <c r="E97" s="21">
        <v>18.042000000000002</v>
      </c>
      <c r="F97" s="22">
        <v>8</v>
      </c>
    </row>
    <row r="98" spans="2:6" ht="20.100000000000001" customHeight="1" x14ac:dyDescent="0.25">
      <c r="B98" s="17">
        <v>91</v>
      </c>
      <c r="C98" s="99">
        <v>1597.7</v>
      </c>
      <c r="D98" s="100"/>
      <c r="E98" s="21">
        <v>18.042000000000002</v>
      </c>
      <c r="F98" s="22">
        <v>8</v>
      </c>
    </row>
    <row r="99" spans="2:6" ht="20.100000000000001" customHeight="1" x14ac:dyDescent="0.25">
      <c r="B99" s="17">
        <v>92</v>
      </c>
      <c r="C99" s="99">
        <v>1597.7</v>
      </c>
      <c r="D99" s="100"/>
      <c r="E99" s="21">
        <v>18.042000000000002</v>
      </c>
      <c r="F99" s="22">
        <v>8</v>
      </c>
    </row>
    <row r="100" spans="2:6" ht="20.100000000000001" customHeight="1" x14ac:dyDescent="0.25">
      <c r="B100" s="17">
        <v>93</v>
      </c>
      <c r="C100" s="99">
        <v>1597.7</v>
      </c>
      <c r="D100" s="100"/>
      <c r="E100" s="21">
        <v>18.042000000000002</v>
      </c>
      <c r="F100" s="22">
        <v>8</v>
      </c>
    </row>
    <row r="101" spans="2:6" ht="20.100000000000001" customHeight="1" x14ac:dyDescent="0.25">
      <c r="B101" s="17">
        <v>94</v>
      </c>
      <c r="C101" s="99">
        <v>1597.7</v>
      </c>
      <c r="D101" s="100"/>
      <c r="E101" s="21">
        <v>18.042000000000002</v>
      </c>
      <c r="F101" s="22">
        <v>8</v>
      </c>
    </row>
    <row r="102" spans="2:6" ht="20.100000000000001" customHeight="1" x14ac:dyDescent="0.25">
      <c r="B102" s="17">
        <v>95</v>
      </c>
      <c r="C102" s="99">
        <v>1597.7</v>
      </c>
      <c r="D102" s="100"/>
      <c r="E102" s="21">
        <v>18.042000000000002</v>
      </c>
      <c r="F102" s="22">
        <v>8</v>
      </c>
    </row>
    <row r="103" spans="2:6" ht="20.100000000000001" customHeight="1" x14ac:dyDescent="0.25">
      <c r="B103" s="17">
        <v>96</v>
      </c>
      <c r="C103" s="99">
        <v>1597.7</v>
      </c>
      <c r="D103" s="100"/>
      <c r="E103" s="21">
        <v>18.042000000000002</v>
      </c>
      <c r="F103" s="22">
        <v>8</v>
      </c>
    </row>
    <row r="104" spans="2:6" ht="20.100000000000001" customHeight="1" x14ac:dyDescent="0.25">
      <c r="B104" s="17">
        <v>97</v>
      </c>
      <c r="C104" s="99">
        <v>1597.7</v>
      </c>
      <c r="D104" s="100"/>
      <c r="E104" s="21">
        <v>18.042000000000002</v>
      </c>
      <c r="F104" s="22">
        <v>8</v>
      </c>
    </row>
    <row r="105" spans="2:6" ht="20.100000000000001" customHeight="1" x14ac:dyDescent="0.25">
      <c r="B105" s="17">
        <v>98</v>
      </c>
      <c r="C105" s="99">
        <v>1597.7</v>
      </c>
      <c r="D105" s="100"/>
      <c r="E105" s="21">
        <v>18.042000000000002</v>
      </c>
      <c r="F105" s="22">
        <v>8</v>
      </c>
    </row>
    <row r="106" spans="2:6" ht="20.100000000000001" customHeight="1" x14ac:dyDescent="0.25">
      <c r="B106" s="17">
        <v>99</v>
      </c>
      <c r="C106" s="99">
        <v>1597.7</v>
      </c>
      <c r="D106" s="100"/>
      <c r="E106" s="21">
        <v>18.042000000000002</v>
      </c>
      <c r="F106" s="22">
        <v>8</v>
      </c>
    </row>
    <row r="107" spans="2:6" ht="20.100000000000001" customHeight="1" thickBot="1" x14ac:dyDescent="0.3">
      <c r="B107" s="17">
        <v>100</v>
      </c>
      <c r="C107" s="97">
        <v>1591.3</v>
      </c>
      <c r="D107" s="98"/>
      <c r="E107" s="23">
        <v>10.083</v>
      </c>
      <c r="F107" s="24">
        <v>7</v>
      </c>
    </row>
    <row r="108" spans="2:6" ht="12" customHeight="1" x14ac:dyDescent="0.25"/>
    <row r="109" spans="2:6" ht="20.100000000000001" customHeight="1" x14ac:dyDescent="0.25"/>
    <row r="110" spans="2:6" ht="20.100000000000001" customHeight="1" x14ac:dyDescent="0.25"/>
    <row r="111" spans="2:6" ht="20.100000000000001" customHeight="1" x14ac:dyDescent="0.25"/>
    <row r="112" spans="2:6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  <row r="313" ht="20.100000000000001" customHeight="1" x14ac:dyDescent="0.25"/>
    <row r="314" ht="20.100000000000001" customHeight="1" x14ac:dyDescent="0.25"/>
    <row r="315" ht="20.100000000000001" customHeight="1" x14ac:dyDescent="0.25"/>
    <row r="316" ht="20.100000000000001" customHeight="1" x14ac:dyDescent="0.25"/>
    <row r="317" ht="20.100000000000001" customHeight="1" x14ac:dyDescent="0.25"/>
    <row r="318" ht="20.100000000000001" customHeight="1" x14ac:dyDescent="0.25"/>
  </sheetData>
  <mergeCells count="110">
    <mergeCell ref="C101:D101"/>
    <mergeCell ref="C102:D102"/>
    <mergeCell ref="C96:D96"/>
    <mergeCell ref="C97:D97"/>
    <mergeCell ref="C98:D98"/>
    <mergeCell ref="C99:D99"/>
    <mergeCell ref="C100:D100"/>
    <mergeCell ref="C91:D91"/>
    <mergeCell ref="C92:D92"/>
    <mergeCell ref="C93:D93"/>
    <mergeCell ref="C94:D94"/>
    <mergeCell ref="C95:D95"/>
    <mergeCell ref="C80:D80"/>
    <mergeCell ref="C86:D86"/>
    <mergeCell ref="C87:D87"/>
    <mergeCell ref="C88:D88"/>
    <mergeCell ref="C89:D89"/>
    <mergeCell ref="C90:D90"/>
    <mergeCell ref="C81:D81"/>
    <mergeCell ref="C82:D82"/>
    <mergeCell ref="C83:D83"/>
    <mergeCell ref="C84:D84"/>
    <mergeCell ref="C85:D85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12:D12"/>
    <mergeCell ref="C13:D13"/>
    <mergeCell ref="C14:D14"/>
    <mergeCell ref="C15:D15"/>
    <mergeCell ref="C63:D63"/>
    <mergeCell ref="C64:D64"/>
    <mergeCell ref="C65:D65"/>
    <mergeCell ref="C66:D66"/>
    <mergeCell ref="C67:D67"/>
    <mergeCell ref="C58:D58"/>
    <mergeCell ref="C59:D59"/>
    <mergeCell ref="C60:D60"/>
    <mergeCell ref="C61:D61"/>
    <mergeCell ref="C62:D62"/>
    <mergeCell ref="C16:D16"/>
    <mergeCell ref="C29:D29"/>
    <mergeCell ref="C18:D18"/>
    <mergeCell ref="C19:D19"/>
    <mergeCell ref="C20:D20"/>
    <mergeCell ref="C21:D21"/>
    <mergeCell ref="C22:D22"/>
    <mergeCell ref="C23:D23"/>
    <mergeCell ref="C24:D24"/>
    <mergeCell ref="C25:D25"/>
    <mergeCell ref="B2:F2"/>
    <mergeCell ref="C7:D7"/>
    <mergeCell ref="C8:D8"/>
    <mergeCell ref="C9:D9"/>
    <mergeCell ref="C10:D10"/>
    <mergeCell ref="C11:D11"/>
    <mergeCell ref="B6:C6"/>
    <mergeCell ref="E3:E4"/>
    <mergeCell ref="F3:F4"/>
    <mergeCell ref="E5:E6"/>
    <mergeCell ref="F5:F6"/>
    <mergeCell ref="B3:C4"/>
    <mergeCell ref="D3:D4"/>
    <mergeCell ref="B5:C5"/>
    <mergeCell ref="C26:D26"/>
    <mergeCell ref="C27:D27"/>
    <mergeCell ref="C28:D28"/>
    <mergeCell ref="C17:D17"/>
    <mergeCell ref="C41:D41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107:D107"/>
    <mergeCell ref="C42:D42"/>
    <mergeCell ref="C43:D43"/>
    <mergeCell ref="C44:D44"/>
    <mergeCell ref="C45:D45"/>
    <mergeCell ref="C46:D46"/>
    <mergeCell ref="C47:D47"/>
    <mergeCell ref="C48:D48"/>
    <mergeCell ref="C106:D106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103:D103"/>
    <mergeCell ref="C104:D104"/>
    <mergeCell ref="C105:D105"/>
    <mergeCell ref="C68:D68"/>
    <mergeCell ref="C69:D69"/>
    <mergeCell ref="C70:D70"/>
  </mergeCells>
  <pageMargins left="0.25" right="0.25" top="0.75" bottom="0.75" header="0.51180555555555496" footer="0.51180555555555496"/>
  <pageSetup paperSize="17" scale="53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MF318"/>
  <sheetViews>
    <sheetView zoomScale="85" zoomScaleNormal="85" zoomScaleSheetLayoutView="85" zoomScalePageLayoutView="90" workbookViewId="0">
      <pane ySplit="7" topLeftCell="A8" activePane="bottomLeft" state="frozen"/>
      <selection pane="bottomLeft" activeCell="F16" sqref="F16"/>
    </sheetView>
  </sheetViews>
  <sheetFormatPr defaultRowHeight="15" x14ac:dyDescent="0.25"/>
  <cols>
    <col min="1" max="1" width="2.7109375" style="61" customWidth="1"/>
    <col min="2" max="2" width="9.140625" style="59" customWidth="1"/>
    <col min="3" max="3" width="10.5703125" style="59" customWidth="1"/>
    <col min="4" max="4" width="26.42578125" style="59" customWidth="1"/>
    <col min="5" max="5" width="27" style="59" bestFit="1" customWidth="1"/>
    <col min="6" max="6" width="29.42578125" style="59" bestFit="1" customWidth="1"/>
    <col min="7" max="10" width="26.42578125" style="59" customWidth="1"/>
    <col min="11" max="12" width="1.7109375" style="59" customWidth="1"/>
    <col min="13" max="13" width="25.7109375" style="60" customWidth="1"/>
    <col min="14" max="14" width="15.7109375" style="59" customWidth="1"/>
    <col min="15" max="15" width="2.7109375" style="59" customWidth="1"/>
    <col min="16" max="19" width="9.140625" style="59" customWidth="1"/>
    <col min="20" max="20" width="26" style="59" customWidth="1"/>
    <col min="21" max="21" width="15.85546875" style="59" customWidth="1"/>
    <col min="22" max="1020" width="9.140625" style="59" customWidth="1"/>
    <col min="1021" max="16384" width="9.140625" style="61"/>
  </cols>
  <sheetData>
    <row r="1" spans="2:21" ht="12" customHeight="1" thickBot="1" x14ac:dyDescent="0.3"/>
    <row r="2" spans="2:21" ht="39.950000000000003" customHeight="1" thickBot="1" x14ac:dyDescent="0.3">
      <c r="B2" s="144" t="str">
        <f>'Cover Sheet'!B2:F2</f>
        <v>Development</v>
      </c>
      <c r="C2" s="145"/>
      <c r="D2" s="145"/>
      <c r="E2" s="145"/>
      <c r="F2" s="145"/>
      <c r="G2" s="125" t="s">
        <v>28</v>
      </c>
      <c r="H2" s="126"/>
      <c r="I2" s="126"/>
      <c r="J2" s="127"/>
      <c r="K2" s="62"/>
      <c r="L2" s="62"/>
      <c r="M2" s="143" t="s">
        <v>25</v>
      </c>
      <c r="N2" s="143"/>
      <c r="T2" s="63"/>
      <c r="U2" s="63"/>
    </row>
    <row r="3" spans="2:21" ht="20.100000000000001" customHeight="1" thickBot="1" x14ac:dyDescent="0.3">
      <c r="B3" s="132" t="s">
        <v>0</v>
      </c>
      <c r="C3" s="132"/>
      <c r="D3" s="133">
        <f>'Cover Sheet'!D3:D4</f>
        <v>1780</v>
      </c>
      <c r="E3" s="29" t="s">
        <v>23</v>
      </c>
      <c r="F3" s="64" t="s">
        <v>1</v>
      </c>
      <c r="G3" s="132" t="s">
        <v>2</v>
      </c>
      <c r="H3" s="134">
        <v>24.5</v>
      </c>
      <c r="I3" s="135" t="s">
        <v>3</v>
      </c>
      <c r="J3" s="135"/>
      <c r="K3" s="65"/>
      <c r="L3" s="65"/>
      <c r="M3" s="143"/>
      <c r="N3" s="143"/>
      <c r="T3" s="136" t="s">
        <v>35</v>
      </c>
      <c r="U3" s="137"/>
    </row>
    <row r="4" spans="2:21" ht="20.100000000000001" customHeight="1" thickBot="1" x14ac:dyDescent="0.3">
      <c r="B4" s="132"/>
      <c r="C4" s="132"/>
      <c r="D4" s="133"/>
      <c r="E4" s="68">
        <v>24</v>
      </c>
      <c r="F4" s="69">
        <v>0.251</v>
      </c>
      <c r="G4" s="132"/>
      <c r="H4" s="134"/>
      <c r="I4" s="135"/>
      <c r="J4" s="135"/>
      <c r="K4" s="65"/>
      <c r="L4" s="65"/>
      <c r="M4" s="66"/>
      <c r="N4" s="66"/>
      <c r="T4" s="138"/>
      <c r="U4" s="139"/>
    </row>
    <row r="5" spans="2:21" ht="20.100000000000001" customHeight="1" thickBot="1" x14ac:dyDescent="0.3">
      <c r="B5" s="140" t="s">
        <v>24</v>
      </c>
      <c r="C5" s="140"/>
      <c r="D5" s="27">
        <f>'Cover Sheet'!D5</f>
        <v>1598</v>
      </c>
      <c r="E5" s="30" t="s">
        <v>4</v>
      </c>
      <c r="F5" s="31" t="s">
        <v>5</v>
      </c>
      <c r="G5" s="67" t="s">
        <v>6</v>
      </c>
      <c r="H5" s="2">
        <f>LARGE(C8:C100,1)</f>
        <v>1604.9</v>
      </c>
      <c r="I5" s="141" t="s">
        <v>7</v>
      </c>
      <c r="J5" s="142">
        <f>SMALL(J8:J100,1)</f>
        <v>21.53897999999996</v>
      </c>
      <c r="K5" s="65"/>
      <c r="L5" s="65"/>
      <c r="M5" s="128" t="str">
        <f>B2</f>
        <v>Development</v>
      </c>
      <c r="N5" s="128"/>
      <c r="T5" s="138"/>
      <c r="U5" s="139"/>
    </row>
    <row r="6" spans="2:21" ht="20.100000000000001" customHeight="1" thickBot="1" x14ac:dyDescent="0.3">
      <c r="B6" s="129" t="s">
        <v>8</v>
      </c>
      <c r="C6" s="129"/>
      <c r="D6" s="28">
        <f>'Cover Sheet'!D6</f>
        <v>75</v>
      </c>
      <c r="E6" s="70">
        <v>20.5</v>
      </c>
      <c r="F6" s="71">
        <v>0.189</v>
      </c>
      <c r="G6" s="3" t="s">
        <v>9</v>
      </c>
      <c r="H6" s="3">
        <f>SMALL(C8:C100,1)</f>
        <v>1597.7</v>
      </c>
      <c r="I6" s="141"/>
      <c r="J6" s="142"/>
      <c r="K6" s="65"/>
      <c r="L6" s="65"/>
      <c r="M6" s="128"/>
      <c r="N6" s="128"/>
      <c r="T6" s="130" t="s">
        <v>10</v>
      </c>
      <c r="U6" s="131"/>
    </row>
    <row r="7" spans="2:21" ht="39.950000000000003" customHeight="1" thickBot="1" x14ac:dyDescent="0.3">
      <c r="B7" s="35" t="s">
        <v>11</v>
      </c>
      <c r="C7" s="36" t="s">
        <v>12</v>
      </c>
      <c r="D7" s="37" t="s">
        <v>13</v>
      </c>
      <c r="E7" s="37" t="s">
        <v>14</v>
      </c>
      <c r="F7" s="37" t="s">
        <v>15</v>
      </c>
      <c r="G7" s="37" t="s">
        <v>16</v>
      </c>
      <c r="H7" s="37" t="s">
        <v>17</v>
      </c>
      <c r="I7" s="37" t="s">
        <v>18</v>
      </c>
      <c r="J7" s="38" t="s">
        <v>19</v>
      </c>
      <c r="K7" s="32"/>
      <c r="L7" s="32"/>
      <c r="M7" s="49" t="s">
        <v>22</v>
      </c>
      <c r="N7" s="50" t="s">
        <v>11</v>
      </c>
      <c r="T7" s="51" t="s">
        <v>20</v>
      </c>
      <c r="U7" s="52" t="s">
        <v>21</v>
      </c>
    </row>
    <row r="8" spans="2:21" ht="20.100000000000001" customHeight="1" x14ac:dyDescent="0.25">
      <c r="B8" s="39">
        <f>'Cover Sheet'!B8</f>
        <v>1</v>
      </c>
      <c r="C8" s="40">
        <f>'Cover Sheet'!C8:D8</f>
        <v>1600.9</v>
      </c>
      <c r="D8" s="41">
        <f t="shared" ref="D8:D31" si="0">C8-$D$5</f>
        <v>2.9000000000000909</v>
      </c>
      <c r="E8" s="42">
        <f t="shared" ref="E8:E31" si="1">D8*-0.4333</f>
        <v>-1.2565700000000395</v>
      </c>
      <c r="F8" s="40">
        <f>'Cover Sheet'!E8</f>
        <v>21.125</v>
      </c>
      <c r="G8" s="42">
        <f t="shared" ref="G8" si="2">($E$4-F8)*$F$4</f>
        <v>0.72162499999999996</v>
      </c>
      <c r="H8" s="40">
        <f>'Cover Sheet'!F8</f>
        <v>12.167</v>
      </c>
      <c r="I8" s="42">
        <f t="shared" ref="I8:I31" si="3">($E$6-H8)*$F$6</f>
        <v>1.574937</v>
      </c>
      <c r="J8" s="43">
        <f t="shared" ref="J8:J31" si="4">$H$3+E8+G8+I8</f>
        <v>25.539991999999959</v>
      </c>
      <c r="K8" s="6"/>
      <c r="L8" s="6"/>
      <c r="M8" s="44">
        <f t="shared" ref="M8:M39" si="5">U8-(J8-10)</f>
        <v>56.036938000000006</v>
      </c>
      <c r="N8" s="45">
        <f t="shared" ref="N8:N39" si="6">B8</f>
        <v>1</v>
      </c>
      <c r="T8" s="53">
        <f t="shared" ref="T8:T39" si="7">D8*-0.4333</f>
        <v>-1.2565700000000395</v>
      </c>
      <c r="U8" s="54">
        <f t="shared" ref="U8:U9" si="8">$D$6+T8-(5*0.4333)</f>
        <v>71.576929999999962</v>
      </c>
    </row>
    <row r="9" spans="2:21" ht="20.100000000000001" customHeight="1" x14ac:dyDescent="0.25">
      <c r="B9" s="33">
        <f>'Cover Sheet'!B9</f>
        <v>2</v>
      </c>
      <c r="C9" s="34">
        <f>'Cover Sheet'!C9:D9</f>
        <v>1600.9</v>
      </c>
      <c r="D9" s="5">
        <f t="shared" si="0"/>
        <v>2.9000000000000909</v>
      </c>
      <c r="E9" s="4">
        <f t="shared" si="1"/>
        <v>-1.2565700000000395</v>
      </c>
      <c r="F9" s="34">
        <f>'Cover Sheet'!E9</f>
        <v>21.125</v>
      </c>
      <c r="G9" s="4">
        <f t="shared" ref="G9:G31" si="9">($E$4-F9)*$F$4</f>
        <v>0.72162499999999996</v>
      </c>
      <c r="H9" s="34">
        <f>'Cover Sheet'!F9</f>
        <v>12.167</v>
      </c>
      <c r="I9" s="4">
        <f t="shared" si="3"/>
        <v>1.574937</v>
      </c>
      <c r="J9" s="13">
        <f t="shared" si="4"/>
        <v>25.539991999999959</v>
      </c>
      <c r="K9" s="6"/>
      <c r="L9" s="6"/>
      <c r="M9" s="7">
        <f t="shared" si="5"/>
        <v>56.036938000000006</v>
      </c>
      <c r="N9" s="8">
        <f t="shared" si="6"/>
        <v>2</v>
      </c>
      <c r="T9" s="55">
        <f t="shared" si="7"/>
        <v>-1.2565700000000395</v>
      </c>
      <c r="U9" s="56">
        <f t="shared" si="8"/>
        <v>71.576929999999962</v>
      </c>
    </row>
    <row r="10" spans="2:21" ht="20.100000000000001" customHeight="1" x14ac:dyDescent="0.25">
      <c r="B10" s="33">
        <f>'Cover Sheet'!B10</f>
        <v>3</v>
      </c>
      <c r="C10" s="34">
        <f>'Cover Sheet'!C10:D10</f>
        <v>1600.9</v>
      </c>
      <c r="D10" s="5">
        <f t="shared" si="0"/>
        <v>2.9000000000000909</v>
      </c>
      <c r="E10" s="4">
        <f t="shared" si="1"/>
        <v>-1.2565700000000395</v>
      </c>
      <c r="F10" s="34">
        <f>'Cover Sheet'!E10</f>
        <v>21.125</v>
      </c>
      <c r="G10" s="4">
        <f t="shared" si="9"/>
        <v>0.72162499999999996</v>
      </c>
      <c r="H10" s="34">
        <f>'Cover Sheet'!F10</f>
        <v>12.167</v>
      </c>
      <c r="I10" s="4">
        <f t="shared" si="3"/>
        <v>1.574937</v>
      </c>
      <c r="J10" s="13">
        <f t="shared" si="4"/>
        <v>25.539991999999959</v>
      </c>
      <c r="K10" s="6"/>
      <c r="L10" s="6"/>
      <c r="M10" s="7">
        <f t="shared" si="5"/>
        <v>56.036938000000006</v>
      </c>
      <c r="N10" s="8">
        <f t="shared" si="6"/>
        <v>3</v>
      </c>
      <c r="T10" s="55">
        <f t="shared" si="7"/>
        <v>-1.2565700000000395</v>
      </c>
      <c r="U10" s="56">
        <f t="shared" ref="U10:U73" si="10">$D$6+T10-(5*0.4333)</f>
        <v>71.576929999999962</v>
      </c>
    </row>
    <row r="11" spans="2:21" ht="20.100000000000001" customHeight="1" x14ac:dyDescent="0.25">
      <c r="B11" s="33">
        <f>'Cover Sheet'!B11</f>
        <v>4</v>
      </c>
      <c r="C11" s="34">
        <f>'Cover Sheet'!C11:D11</f>
        <v>1604.9</v>
      </c>
      <c r="D11" s="5">
        <f t="shared" si="0"/>
        <v>6.9000000000000909</v>
      </c>
      <c r="E11" s="4">
        <f t="shared" si="1"/>
        <v>-2.9897700000000396</v>
      </c>
      <c r="F11" s="34">
        <f>'Cover Sheet'!E11</f>
        <v>21.25</v>
      </c>
      <c r="G11" s="4">
        <f t="shared" si="9"/>
        <v>0.69025000000000003</v>
      </c>
      <c r="H11" s="34">
        <f>'Cover Sheet'!F11</f>
        <v>24</v>
      </c>
      <c r="I11" s="4">
        <f t="shared" si="3"/>
        <v>-0.66149999999999998</v>
      </c>
      <c r="J11" s="13">
        <f t="shared" si="4"/>
        <v>21.53897999999996</v>
      </c>
      <c r="K11" s="6"/>
      <c r="L11" s="6"/>
      <c r="M11" s="7">
        <f t="shared" si="5"/>
        <v>58.304750000000006</v>
      </c>
      <c r="N11" s="8">
        <f t="shared" si="6"/>
        <v>4</v>
      </c>
      <c r="T11" s="55">
        <f t="shared" si="7"/>
        <v>-2.9897700000000396</v>
      </c>
      <c r="U11" s="56">
        <f t="shared" si="10"/>
        <v>69.843729999999965</v>
      </c>
    </row>
    <row r="12" spans="2:21" ht="20.100000000000001" customHeight="1" x14ac:dyDescent="0.25">
      <c r="B12" s="33">
        <f>'Cover Sheet'!B12</f>
        <v>5</v>
      </c>
      <c r="C12" s="34">
        <f>'Cover Sheet'!C12:D12</f>
        <v>1600.6</v>
      </c>
      <c r="D12" s="5">
        <f t="shared" si="0"/>
        <v>2.5999999999999091</v>
      </c>
      <c r="E12" s="4">
        <f t="shared" si="1"/>
        <v>-1.1265799999999606</v>
      </c>
      <c r="F12" s="34">
        <f>'Cover Sheet'!E12</f>
        <v>7.625</v>
      </c>
      <c r="G12" s="4">
        <f t="shared" si="9"/>
        <v>4.110125</v>
      </c>
      <c r="H12" s="34">
        <f>'Cover Sheet'!F12</f>
        <v>11</v>
      </c>
      <c r="I12" s="4">
        <f t="shared" si="3"/>
        <v>1.7955000000000001</v>
      </c>
      <c r="J12" s="13">
        <f t="shared" si="4"/>
        <v>29.279045000000039</v>
      </c>
      <c r="K12" s="6"/>
      <c r="L12" s="6"/>
      <c r="M12" s="7">
        <f t="shared" si="5"/>
        <v>52.427875</v>
      </c>
      <c r="N12" s="8">
        <f t="shared" si="6"/>
        <v>5</v>
      </c>
      <c r="T12" s="55">
        <f t="shared" si="7"/>
        <v>-1.1265799999999606</v>
      </c>
      <c r="U12" s="56">
        <f t="shared" si="10"/>
        <v>71.706920000000039</v>
      </c>
    </row>
    <row r="13" spans="2:21" ht="20.100000000000001" customHeight="1" x14ac:dyDescent="0.25">
      <c r="B13" s="33">
        <f>'Cover Sheet'!B13</f>
        <v>6</v>
      </c>
      <c r="C13" s="34">
        <f>'Cover Sheet'!C13:D13</f>
        <v>1600.6</v>
      </c>
      <c r="D13" s="5">
        <f t="shared" si="0"/>
        <v>2.5999999999999091</v>
      </c>
      <c r="E13" s="4">
        <f t="shared" si="1"/>
        <v>-1.1265799999999606</v>
      </c>
      <c r="F13" s="34">
        <f>'Cover Sheet'!E13</f>
        <v>7.625</v>
      </c>
      <c r="G13" s="4">
        <f t="shared" si="9"/>
        <v>4.110125</v>
      </c>
      <c r="H13" s="34">
        <f>'Cover Sheet'!F13</f>
        <v>11</v>
      </c>
      <c r="I13" s="4">
        <f t="shared" si="3"/>
        <v>1.7955000000000001</v>
      </c>
      <c r="J13" s="13">
        <f t="shared" si="4"/>
        <v>29.279045000000039</v>
      </c>
      <c r="K13" s="6"/>
      <c r="L13" s="6"/>
      <c r="M13" s="7">
        <f t="shared" si="5"/>
        <v>52.427875</v>
      </c>
      <c r="N13" s="8">
        <f t="shared" si="6"/>
        <v>6</v>
      </c>
      <c r="T13" s="55">
        <f t="shared" si="7"/>
        <v>-1.1265799999999606</v>
      </c>
      <c r="U13" s="56">
        <f t="shared" si="10"/>
        <v>71.706920000000039</v>
      </c>
    </row>
    <row r="14" spans="2:21" ht="20.100000000000001" customHeight="1" x14ac:dyDescent="0.25">
      <c r="B14" s="33">
        <f>'Cover Sheet'!B14</f>
        <v>7</v>
      </c>
      <c r="C14" s="34">
        <f>'Cover Sheet'!C14:D14</f>
        <v>1600.6</v>
      </c>
      <c r="D14" s="5">
        <f t="shared" si="0"/>
        <v>2.5999999999999091</v>
      </c>
      <c r="E14" s="4">
        <f t="shared" si="1"/>
        <v>-1.1265799999999606</v>
      </c>
      <c r="F14" s="34">
        <f>'Cover Sheet'!E14</f>
        <v>7.625</v>
      </c>
      <c r="G14" s="4">
        <f t="shared" si="9"/>
        <v>4.110125</v>
      </c>
      <c r="H14" s="34">
        <f>'Cover Sheet'!F14</f>
        <v>11</v>
      </c>
      <c r="I14" s="4">
        <f t="shared" si="3"/>
        <v>1.7955000000000001</v>
      </c>
      <c r="J14" s="13">
        <f t="shared" si="4"/>
        <v>29.279045000000039</v>
      </c>
      <c r="K14" s="6"/>
      <c r="L14" s="6"/>
      <c r="M14" s="7">
        <f t="shared" si="5"/>
        <v>52.427875</v>
      </c>
      <c r="N14" s="8">
        <f t="shared" si="6"/>
        <v>7</v>
      </c>
      <c r="T14" s="55">
        <f t="shared" si="7"/>
        <v>-1.1265799999999606</v>
      </c>
      <c r="U14" s="56">
        <f t="shared" si="10"/>
        <v>71.706920000000039</v>
      </c>
    </row>
    <row r="15" spans="2:21" ht="20.100000000000001" customHeight="1" x14ac:dyDescent="0.25">
      <c r="B15" s="33">
        <f>'Cover Sheet'!B15</f>
        <v>8</v>
      </c>
      <c r="C15" s="34">
        <f>'Cover Sheet'!C15:D15</f>
        <v>1600.6</v>
      </c>
      <c r="D15" s="5">
        <f t="shared" si="0"/>
        <v>2.5999999999999091</v>
      </c>
      <c r="E15" s="4">
        <f t="shared" si="1"/>
        <v>-1.1265799999999606</v>
      </c>
      <c r="F15" s="34">
        <f>'Cover Sheet'!E15</f>
        <v>7.625</v>
      </c>
      <c r="G15" s="4">
        <f t="shared" si="9"/>
        <v>4.110125</v>
      </c>
      <c r="H15" s="34">
        <f>'Cover Sheet'!F15</f>
        <v>11</v>
      </c>
      <c r="I15" s="4">
        <f t="shared" si="3"/>
        <v>1.7955000000000001</v>
      </c>
      <c r="J15" s="13">
        <f t="shared" si="4"/>
        <v>29.279045000000039</v>
      </c>
      <c r="K15" s="6"/>
      <c r="L15" s="6"/>
      <c r="M15" s="7">
        <f t="shared" si="5"/>
        <v>52.427875</v>
      </c>
      <c r="N15" s="8">
        <f t="shared" si="6"/>
        <v>8</v>
      </c>
      <c r="T15" s="55">
        <f t="shared" si="7"/>
        <v>-1.1265799999999606</v>
      </c>
      <c r="U15" s="56">
        <f t="shared" si="10"/>
        <v>71.706920000000039</v>
      </c>
    </row>
    <row r="16" spans="2:21" ht="20.100000000000001" customHeight="1" x14ac:dyDescent="0.25">
      <c r="B16" s="33">
        <f>'Cover Sheet'!B16</f>
        <v>9</v>
      </c>
      <c r="C16" s="34">
        <f>'Cover Sheet'!C16:D16</f>
        <v>1600</v>
      </c>
      <c r="D16" s="5">
        <f t="shared" si="0"/>
        <v>2</v>
      </c>
      <c r="E16" s="4">
        <f t="shared" si="1"/>
        <v>-0.86660000000000004</v>
      </c>
      <c r="F16" s="34">
        <f>'Cover Sheet'!E16</f>
        <v>7.625</v>
      </c>
      <c r="G16" s="4">
        <f t="shared" si="9"/>
        <v>4.110125</v>
      </c>
      <c r="H16" s="34">
        <f>'Cover Sheet'!F16</f>
        <v>24</v>
      </c>
      <c r="I16" s="4">
        <f t="shared" si="3"/>
        <v>-0.66149999999999998</v>
      </c>
      <c r="J16" s="13">
        <f t="shared" si="4"/>
        <v>27.082025000000002</v>
      </c>
      <c r="K16" s="6"/>
      <c r="L16" s="6"/>
      <c r="M16" s="7">
        <f t="shared" si="5"/>
        <v>54.884874999999994</v>
      </c>
      <c r="N16" s="8">
        <f t="shared" si="6"/>
        <v>9</v>
      </c>
      <c r="T16" s="55">
        <f t="shared" si="7"/>
        <v>-0.86660000000000004</v>
      </c>
      <c r="U16" s="56">
        <f t="shared" si="10"/>
        <v>71.966899999999995</v>
      </c>
    </row>
    <row r="17" spans="2:21" ht="20.100000000000001" customHeight="1" x14ac:dyDescent="0.25">
      <c r="B17" s="33">
        <f>'Cover Sheet'!B17</f>
        <v>10</v>
      </c>
      <c r="C17" s="34">
        <f>'Cover Sheet'!C17:D17</f>
        <v>1600</v>
      </c>
      <c r="D17" s="5">
        <f t="shared" si="0"/>
        <v>2</v>
      </c>
      <c r="E17" s="4">
        <f t="shared" si="1"/>
        <v>-0.86660000000000004</v>
      </c>
      <c r="F17" s="34">
        <f>'Cover Sheet'!E17</f>
        <v>7.625</v>
      </c>
      <c r="G17" s="4">
        <f t="shared" si="9"/>
        <v>4.110125</v>
      </c>
      <c r="H17" s="34">
        <f>'Cover Sheet'!F17</f>
        <v>24</v>
      </c>
      <c r="I17" s="4">
        <f t="shared" si="3"/>
        <v>-0.66149999999999998</v>
      </c>
      <c r="J17" s="13">
        <f t="shared" si="4"/>
        <v>27.082025000000002</v>
      </c>
      <c r="K17" s="6"/>
      <c r="L17" s="6"/>
      <c r="M17" s="7">
        <f t="shared" si="5"/>
        <v>54.884874999999994</v>
      </c>
      <c r="N17" s="8">
        <f t="shared" si="6"/>
        <v>10</v>
      </c>
      <c r="T17" s="55">
        <f t="shared" si="7"/>
        <v>-0.86660000000000004</v>
      </c>
      <c r="U17" s="56">
        <f t="shared" si="10"/>
        <v>71.966899999999995</v>
      </c>
    </row>
    <row r="18" spans="2:21" ht="20.100000000000001" customHeight="1" x14ac:dyDescent="0.25">
      <c r="B18" s="33">
        <f>'Cover Sheet'!B18</f>
        <v>11</v>
      </c>
      <c r="C18" s="34">
        <f>'Cover Sheet'!C18:D18</f>
        <v>1600</v>
      </c>
      <c r="D18" s="5">
        <f t="shared" si="0"/>
        <v>2</v>
      </c>
      <c r="E18" s="4">
        <f t="shared" si="1"/>
        <v>-0.86660000000000004</v>
      </c>
      <c r="F18" s="34">
        <f>'Cover Sheet'!E18</f>
        <v>7.625</v>
      </c>
      <c r="G18" s="4">
        <f t="shared" si="9"/>
        <v>4.110125</v>
      </c>
      <c r="H18" s="34">
        <f>'Cover Sheet'!F18</f>
        <v>24</v>
      </c>
      <c r="I18" s="4">
        <f t="shared" si="3"/>
        <v>-0.66149999999999998</v>
      </c>
      <c r="J18" s="13">
        <f t="shared" si="4"/>
        <v>27.082025000000002</v>
      </c>
      <c r="K18" s="6"/>
      <c r="L18" s="6"/>
      <c r="M18" s="7">
        <f t="shared" si="5"/>
        <v>54.884874999999994</v>
      </c>
      <c r="N18" s="8">
        <f t="shared" si="6"/>
        <v>11</v>
      </c>
      <c r="T18" s="55">
        <f t="shared" si="7"/>
        <v>-0.86660000000000004</v>
      </c>
      <c r="U18" s="56">
        <f t="shared" si="10"/>
        <v>71.966899999999995</v>
      </c>
    </row>
    <row r="19" spans="2:21" ht="20.100000000000001" customHeight="1" x14ac:dyDescent="0.25">
      <c r="B19" s="33">
        <f>'Cover Sheet'!B19</f>
        <v>12</v>
      </c>
      <c r="C19" s="34">
        <f>'Cover Sheet'!C19:D19</f>
        <v>1600</v>
      </c>
      <c r="D19" s="5">
        <f t="shared" si="0"/>
        <v>2</v>
      </c>
      <c r="E19" s="4">
        <f t="shared" si="1"/>
        <v>-0.86660000000000004</v>
      </c>
      <c r="F19" s="34">
        <f>'Cover Sheet'!E19</f>
        <v>7.625</v>
      </c>
      <c r="G19" s="4">
        <f t="shared" si="9"/>
        <v>4.110125</v>
      </c>
      <c r="H19" s="34">
        <f>'Cover Sheet'!F19</f>
        <v>24</v>
      </c>
      <c r="I19" s="4">
        <f t="shared" si="3"/>
        <v>-0.66149999999999998</v>
      </c>
      <c r="J19" s="13">
        <f t="shared" si="4"/>
        <v>27.082025000000002</v>
      </c>
      <c r="K19" s="6"/>
      <c r="L19" s="6"/>
      <c r="M19" s="7">
        <f t="shared" si="5"/>
        <v>54.884874999999994</v>
      </c>
      <c r="N19" s="8">
        <f t="shared" si="6"/>
        <v>12</v>
      </c>
      <c r="T19" s="55">
        <f t="shared" si="7"/>
        <v>-0.86660000000000004</v>
      </c>
      <c r="U19" s="56">
        <f t="shared" si="10"/>
        <v>71.966899999999995</v>
      </c>
    </row>
    <row r="20" spans="2:21" ht="20.100000000000001" customHeight="1" x14ac:dyDescent="0.25">
      <c r="B20" s="33">
        <f>'Cover Sheet'!B20</f>
        <v>13</v>
      </c>
      <c r="C20" s="34">
        <f>'Cover Sheet'!C20:D20</f>
        <v>1600</v>
      </c>
      <c r="D20" s="5">
        <f t="shared" si="0"/>
        <v>2</v>
      </c>
      <c r="E20" s="4">
        <f t="shared" si="1"/>
        <v>-0.86660000000000004</v>
      </c>
      <c r="F20" s="34">
        <f>'Cover Sheet'!E20</f>
        <v>7.625</v>
      </c>
      <c r="G20" s="4">
        <f t="shared" si="9"/>
        <v>4.110125</v>
      </c>
      <c r="H20" s="34">
        <f>'Cover Sheet'!F20</f>
        <v>24</v>
      </c>
      <c r="I20" s="4">
        <f t="shared" si="3"/>
        <v>-0.66149999999999998</v>
      </c>
      <c r="J20" s="13">
        <f t="shared" si="4"/>
        <v>27.082025000000002</v>
      </c>
      <c r="K20" s="6"/>
      <c r="L20" s="6"/>
      <c r="M20" s="7">
        <f t="shared" si="5"/>
        <v>54.884874999999994</v>
      </c>
      <c r="N20" s="8">
        <f t="shared" si="6"/>
        <v>13</v>
      </c>
      <c r="T20" s="55">
        <f t="shared" si="7"/>
        <v>-0.86660000000000004</v>
      </c>
      <c r="U20" s="56">
        <f t="shared" si="10"/>
        <v>71.966899999999995</v>
      </c>
    </row>
    <row r="21" spans="2:21" ht="20.100000000000001" customHeight="1" x14ac:dyDescent="0.25">
      <c r="B21" s="33">
        <f>'Cover Sheet'!B21</f>
        <v>14</v>
      </c>
      <c r="C21" s="34">
        <f>'Cover Sheet'!C21:D21</f>
        <v>1598.1</v>
      </c>
      <c r="D21" s="5">
        <f t="shared" si="0"/>
        <v>9.9999999999909051E-2</v>
      </c>
      <c r="E21" s="4">
        <f t="shared" si="1"/>
        <v>-4.3329999999960594E-2</v>
      </c>
      <c r="F21" s="34">
        <f>'Cover Sheet'!E21</f>
        <v>10.083</v>
      </c>
      <c r="G21" s="4">
        <f t="shared" si="9"/>
        <v>3.4931670000000001</v>
      </c>
      <c r="H21" s="34">
        <f>'Cover Sheet'!F21</f>
        <v>16.375</v>
      </c>
      <c r="I21" s="4">
        <f t="shared" si="3"/>
        <v>0.77962500000000001</v>
      </c>
      <c r="J21" s="13">
        <f t="shared" si="4"/>
        <v>28.729462000000037</v>
      </c>
      <c r="K21" s="6"/>
      <c r="L21" s="6"/>
      <c r="M21" s="7">
        <f t="shared" si="5"/>
        <v>54.060708000000005</v>
      </c>
      <c r="N21" s="8">
        <f t="shared" si="6"/>
        <v>14</v>
      </c>
      <c r="T21" s="55">
        <f t="shared" si="7"/>
        <v>-4.3329999999960594E-2</v>
      </c>
      <c r="U21" s="56">
        <f t="shared" si="10"/>
        <v>72.790170000000046</v>
      </c>
    </row>
    <row r="22" spans="2:21" ht="20.100000000000001" customHeight="1" x14ac:dyDescent="0.25">
      <c r="B22" s="33">
        <f>'Cover Sheet'!B22</f>
        <v>15</v>
      </c>
      <c r="C22" s="34">
        <f>'Cover Sheet'!C22:D22</f>
        <v>1598.1</v>
      </c>
      <c r="D22" s="5">
        <f t="shared" si="0"/>
        <v>9.9999999999909051E-2</v>
      </c>
      <c r="E22" s="4">
        <f t="shared" si="1"/>
        <v>-4.3329999999960594E-2</v>
      </c>
      <c r="F22" s="34">
        <f>'Cover Sheet'!E22</f>
        <v>10.083</v>
      </c>
      <c r="G22" s="4">
        <f t="shared" si="9"/>
        <v>3.4931670000000001</v>
      </c>
      <c r="H22" s="34">
        <f>'Cover Sheet'!F22</f>
        <v>16.375</v>
      </c>
      <c r="I22" s="4">
        <f t="shared" si="3"/>
        <v>0.77962500000000001</v>
      </c>
      <c r="J22" s="13">
        <f t="shared" si="4"/>
        <v>28.729462000000037</v>
      </c>
      <c r="K22" s="6"/>
      <c r="L22" s="6"/>
      <c r="M22" s="7">
        <f t="shared" si="5"/>
        <v>54.060708000000005</v>
      </c>
      <c r="N22" s="8">
        <f t="shared" si="6"/>
        <v>15</v>
      </c>
      <c r="T22" s="55">
        <f t="shared" si="7"/>
        <v>-4.3329999999960594E-2</v>
      </c>
      <c r="U22" s="56">
        <f t="shared" si="10"/>
        <v>72.790170000000046</v>
      </c>
    </row>
    <row r="23" spans="2:21" ht="20.100000000000001" customHeight="1" x14ac:dyDescent="0.25">
      <c r="B23" s="33">
        <f>'Cover Sheet'!B23</f>
        <v>16</v>
      </c>
      <c r="C23" s="34">
        <f>'Cover Sheet'!C23:D23</f>
        <v>1598.1</v>
      </c>
      <c r="D23" s="5">
        <f t="shared" si="0"/>
        <v>9.9999999999909051E-2</v>
      </c>
      <c r="E23" s="4">
        <f t="shared" si="1"/>
        <v>-4.3329999999960594E-2</v>
      </c>
      <c r="F23" s="34">
        <f>'Cover Sheet'!E23</f>
        <v>10.083</v>
      </c>
      <c r="G23" s="4">
        <f t="shared" si="9"/>
        <v>3.4931670000000001</v>
      </c>
      <c r="H23" s="34">
        <f>'Cover Sheet'!F23</f>
        <v>16.375</v>
      </c>
      <c r="I23" s="4">
        <f t="shared" si="3"/>
        <v>0.77962500000000001</v>
      </c>
      <c r="J23" s="13">
        <f t="shared" si="4"/>
        <v>28.729462000000037</v>
      </c>
      <c r="K23" s="6"/>
      <c r="L23" s="6"/>
      <c r="M23" s="7">
        <f t="shared" si="5"/>
        <v>54.060708000000005</v>
      </c>
      <c r="N23" s="8">
        <f t="shared" si="6"/>
        <v>16</v>
      </c>
      <c r="T23" s="55">
        <f t="shared" si="7"/>
        <v>-4.3329999999960594E-2</v>
      </c>
      <c r="U23" s="56">
        <f t="shared" si="10"/>
        <v>72.790170000000046</v>
      </c>
    </row>
    <row r="24" spans="2:21" ht="20.100000000000001" customHeight="1" x14ac:dyDescent="0.25">
      <c r="B24" s="33">
        <f>'Cover Sheet'!B24</f>
        <v>17</v>
      </c>
      <c r="C24" s="34">
        <f>'Cover Sheet'!C24:D24</f>
        <v>1598.1</v>
      </c>
      <c r="D24" s="5">
        <f t="shared" si="0"/>
        <v>9.9999999999909051E-2</v>
      </c>
      <c r="E24" s="4">
        <f t="shared" si="1"/>
        <v>-4.3329999999960594E-2</v>
      </c>
      <c r="F24" s="34">
        <f>'Cover Sheet'!E24</f>
        <v>10.083</v>
      </c>
      <c r="G24" s="4">
        <f t="shared" si="9"/>
        <v>3.4931670000000001</v>
      </c>
      <c r="H24" s="34">
        <f>'Cover Sheet'!F24</f>
        <v>16.375</v>
      </c>
      <c r="I24" s="4">
        <f t="shared" si="3"/>
        <v>0.77962500000000001</v>
      </c>
      <c r="J24" s="13">
        <f t="shared" si="4"/>
        <v>28.729462000000037</v>
      </c>
      <c r="K24" s="6"/>
      <c r="L24" s="6"/>
      <c r="M24" s="7">
        <f t="shared" si="5"/>
        <v>54.060708000000005</v>
      </c>
      <c r="N24" s="8">
        <f t="shared" si="6"/>
        <v>17</v>
      </c>
      <c r="T24" s="55">
        <f t="shared" si="7"/>
        <v>-4.3329999999960594E-2</v>
      </c>
      <c r="U24" s="56">
        <f t="shared" si="10"/>
        <v>72.790170000000046</v>
      </c>
    </row>
    <row r="25" spans="2:21" ht="19.5" customHeight="1" x14ac:dyDescent="0.25">
      <c r="B25" s="33">
        <f>'Cover Sheet'!B25</f>
        <v>18</v>
      </c>
      <c r="C25" s="34">
        <f>'Cover Sheet'!C25:D25</f>
        <v>1598.1</v>
      </c>
      <c r="D25" s="5">
        <f t="shared" si="0"/>
        <v>9.9999999999909051E-2</v>
      </c>
      <c r="E25" s="4">
        <f t="shared" si="1"/>
        <v>-4.3329999999960594E-2</v>
      </c>
      <c r="F25" s="34">
        <f>'Cover Sheet'!E25</f>
        <v>10.083</v>
      </c>
      <c r="G25" s="4">
        <f t="shared" si="9"/>
        <v>3.4931670000000001</v>
      </c>
      <c r="H25" s="34">
        <f>'Cover Sheet'!F25</f>
        <v>16.375</v>
      </c>
      <c r="I25" s="4">
        <f t="shared" si="3"/>
        <v>0.77962500000000001</v>
      </c>
      <c r="J25" s="13">
        <f t="shared" si="4"/>
        <v>28.729462000000037</v>
      </c>
      <c r="K25" s="6"/>
      <c r="L25" s="6"/>
      <c r="M25" s="7">
        <f t="shared" si="5"/>
        <v>54.060708000000005</v>
      </c>
      <c r="N25" s="8">
        <f t="shared" si="6"/>
        <v>18</v>
      </c>
      <c r="T25" s="55">
        <f t="shared" si="7"/>
        <v>-4.3329999999960594E-2</v>
      </c>
      <c r="U25" s="56">
        <f t="shared" si="10"/>
        <v>72.790170000000046</v>
      </c>
    </row>
    <row r="26" spans="2:21" ht="20.100000000000001" customHeight="1" x14ac:dyDescent="0.25">
      <c r="B26" s="33">
        <f>'Cover Sheet'!B26</f>
        <v>19</v>
      </c>
      <c r="C26" s="34">
        <f>'Cover Sheet'!C26:D26</f>
        <v>1598.1</v>
      </c>
      <c r="D26" s="5">
        <f t="shared" si="0"/>
        <v>9.9999999999909051E-2</v>
      </c>
      <c r="E26" s="4">
        <f t="shared" si="1"/>
        <v>-4.3329999999960594E-2</v>
      </c>
      <c r="F26" s="34">
        <f>'Cover Sheet'!E26</f>
        <v>10.083</v>
      </c>
      <c r="G26" s="4">
        <f t="shared" si="9"/>
        <v>3.4931670000000001</v>
      </c>
      <c r="H26" s="34">
        <f>'Cover Sheet'!F26</f>
        <v>16.375</v>
      </c>
      <c r="I26" s="4">
        <f t="shared" si="3"/>
        <v>0.77962500000000001</v>
      </c>
      <c r="J26" s="13">
        <f t="shared" si="4"/>
        <v>28.729462000000037</v>
      </c>
      <c r="K26" s="6"/>
      <c r="L26" s="6"/>
      <c r="M26" s="7">
        <f t="shared" si="5"/>
        <v>54.060708000000005</v>
      </c>
      <c r="N26" s="8">
        <f t="shared" si="6"/>
        <v>19</v>
      </c>
      <c r="T26" s="55">
        <f t="shared" si="7"/>
        <v>-4.3329999999960594E-2</v>
      </c>
      <c r="U26" s="56">
        <f t="shared" si="10"/>
        <v>72.790170000000046</v>
      </c>
    </row>
    <row r="27" spans="2:21" ht="20.100000000000001" customHeight="1" x14ac:dyDescent="0.25">
      <c r="B27" s="33">
        <f>'Cover Sheet'!B27</f>
        <v>20</v>
      </c>
      <c r="C27" s="34">
        <f>'Cover Sheet'!C27:D27</f>
        <v>1598.9</v>
      </c>
      <c r="D27" s="5">
        <f t="shared" si="0"/>
        <v>0.90000000000009095</v>
      </c>
      <c r="E27" s="4">
        <f t="shared" si="1"/>
        <v>-0.38997000000003945</v>
      </c>
      <c r="F27" s="34">
        <f>'Cover Sheet'!E27</f>
        <v>20.582999999999998</v>
      </c>
      <c r="G27" s="4">
        <f t="shared" si="9"/>
        <v>0.8576670000000004</v>
      </c>
      <c r="H27" s="34">
        <f>'Cover Sheet'!F27</f>
        <v>9</v>
      </c>
      <c r="I27" s="4">
        <f t="shared" si="3"/>
        <v>2.1735000000000002</v>
      </c>
      <c r="J27" s="13">
        <f t="shared" si="4"/>
        <v>27.141196999999959</v>
      </c>
      <c r="K27" s="6"/>
      <c r="L27" s="6"/>
      <c r="M27" s="7">
        <f t="shared" si="5"/>
        <v>55.302333000000004</v>
      </c>
      <c r="N27" s="8">
        <f t="shared" si="6"/>
        <v>20</v>
      </c>
      <c r="T27" s="55">
        <f t="shared" si="7"/>
        <v>-0.38997000000003945</v>
      </c>
      <c r="U27" s="56">
        <f t="shared" si="10"/>
        <v>72.443529999999967</v>
      </c>
    </row>
    <row r="28" spans="2:21" ht="20.100000000000001" customHeight="1" x14ac:dyDescent="0.25">
      <c r="B28" s="33">
        <f>'Cover Sheet'!B28</f>
        <v>21</v>
      </c>
      <c r="C28" s="34">
        <f>'Cover Sheet'!C28:D28</f>
        <v>1598.9</v>
      </c>
      <c r="D28" s="5">
        <f t="shared" si="0"/>
        <v>0.90000000000009095</v>
      </c>
      <c r="E28" s="4">
        <f t="shared" si="1"/>
        <v>-0.38997000000003945</v>
      </c>
      <c r="F28" s="34">
        <f>'Cover Sheet'!E28</f>
        <v>20.582999999999998</v>
      </c>
      <c r="G28" s="4">
        <f t="shared" si="9"/>
        <v>0.8576670000000004</v>
      </c>
      <c r="H28" s="34">
        <f>'Cover Sheet'!F28</f>
        <v>9</v>
      </c>
      <c r="I28" s="4">
        <f t="shared" si="3"/>
        <v>2.1735000000000002</v>
      </c>
      <c r="J28" s="13">
        <f t="shared" si="4"/>
        <v>27.141196999999959</v>
      </c>
      <c r="K28" s="6"/>
      <c r="L28" s="6"/>
      <c r="M28" s="7">
        <f t="shared" si="5"/>
        <v>55.302333000000004</v>
      </c>
      <c r="N28" s="8">
        <f t="shared" si="6"/>
        <v>21</v>
      </c>
      <c r="T28" s="55">
        <f t="shared" si="7"/>
        <v>-0.38997000000003945</v>
      </c>
      <c r="U28" s="56">
        <f t="shared" si="10"/>
        <v>72.443529999999967</v>
      </c>
    </row>
    <row r="29" spans="2:21" ht="20.100000000000001" customHeight="1" x14ac:dyDescent="0.25">
      <c r="B29" s="33">
        <f>'Cover Sheet'!B29</f>
        <v>22</v>
      </c>
      <c r="C29" s="34">
        <f>'Cover Sheet'!C29:D29</f>
        <v>1598.9</v>
      </c>
      <c r="D29" s="5">
        <f t="shared" si="0"/>
        <v>0.90000000000009095</v>
      </c>
      <c r="E29" s="4">
        <f t="shared" si="1"/>
        <v>-0.38997000000003945</v>
      </c>
      <c r="F29" s="34">
        <f>'Cover Sheet'!E29</f>
        <v>20.582999999999998</v>
      </c>
      <c r="G29" s="4">
        <f t="shared" si="9"/>
        <v>0.8576670000000004</v>
      </c>
      <c r="H29" s="34">
        <f>'Cover Sheet'!F29</f>
        <v>9</v>
      </c>
      <c r="I29" s="4">
        <f t="shared" si="3"/>
        <v>2.1735000000000002</v>
      </c>
      <c r="J29" s="13">
        <f t="shared" si="4"/>
        <v>27.141196999999959</v>
      </c>
      <c r="K29" s="6"/>
      <c r="L29" s="6"/>
      <c r="M29" s="7">
        <f t="shared" si="5"/>
        <v>55.302333000000004</v>
      </c>
      <c r="N29" s="8">
        <f t="shared" si="6"/>
        <v>22</v>
      </c>
      <c r="T29" s="55">
        <f t="shared" si="7"/>
        <v>-0.38997000000003945</v>
      </c>
      <c r="U29" s="56">
        <f t="shared" si="10"/>
        <v>72.443529999999967</v>
      </c>
    </row>
    <row r="30" spans="2:21" ht="20.100000000000001" customHeight="1" x14ac:dyDescent="0.25">
      <c r="B30" s="33">
        <f>'Cover Sheet'!B30</f>
        <v>23</v>
      </c>
      <c r="C30" s="34">
        <f>'Cover Sheet'!C30:D30</f>
        <v>1598.9</v>
      </c>
      <c r="D30" s="5">
        <f t="shared" si="0"/>
        <v>0.90000000000009095</v>
      </c>
      <c r="E30" s="4">
        <f t="shared" si="1"/>
        <v>-0.38997000000003945</v>
      </c>
      <c r="F30" s="34">
        <f>'Cover Sheet'!E30</f>
        <v>20.582999999999998</v>
      </c>
      <c r="G30" s="4">
        <f t="shared" si="9"/>
        <v>0.8576670000000004</v>
      </c>
      <c r="H30" s="34">
        <f>'Cover Sheet'!F30</f>
        <v>9</v>
      </c>
      <c r="I30" s="4">
        <f t="shared" si="3"/>
        <v>2.1735000000000002</v>
      </c>
      <c r="J30" s="13">
        <f t="shared" si="4"/>
        <v>27.141196999999959</v>
      </c>
      <c r="K30" s="6"/>
      <c r="L30" s="6"/>
      <c r="M30" s="7">
        <f t="shared" si="5"/>
        <v>55.302333000000004</v>
      </c>
      <c r="N30" s="8">
        <f t="shared" si="6"/>
        <v>23</v>
      </c>
      <c r="T30" s="55">
        <f t="shared" si="7"/>
        <v>-0.38997000000003945</v>
      </c>
      <c r="U30" s="56">
        <f t="shared" si="10"/>
        <v>72.443529999999967</v>
      </c>
    </row>
    <row r="31" spans="2:21" ht="20.100000000000001" customHeight="1" x14ac:dyDescent="0.25">
      <c r="B31" s="33">
        <f>'Cover Sheet'!B31</f>
        <v>24</v>
      </c>
      <c r="C31" s="34">
        <f>'Cover Sheet'!C31:D31</f>
        <v>1598.9</v>
      </c>
      <c r="D31" s="5">
        <f t="shared" si="0"/>
        <v>0.90000000000009095</v>
      </c>
      <c r="E31" s="4">
        <f t="shared" si="1"/>
        <v>-0.38997000000003945</v>
      </c>
      <c r="F31" s="34">
        <f>'Cover Sheet'!E31</f>
        <v>20.582999999999998</v>
      </c>
      <c r="G31" s="4">
        <f t="shared" si="9"/>
        <v>0.8576670000000004</v>
      </c>
      <c r="H31" s="34">
        <f>'Cover Sheet'!F31</f>
        <v>9</v>
      </c>
      <c r="I31" s="4">
        <f t="shared" si="3"/>
        <v>2.1735000000000002</v>
      </c>
      <c r="J31" s="13">
        <f t="shared" si="4"/>
        <v>27.141196999999959</v>
      </c>
      <c r="K31" s="6"/>
      <c r="L31" s="6"/>
      <c r="M31" s="7">
        <f t="shared" si="5"/>
        <v>55.302333000000004</v>
      </c>
      <c r="N31" s="8">
        <f t="shared" si="6"/>
        <v>24</v>
      </c>
      <c r="T31" s="55">
        <f t="shared" si="7"/>
        <v>-0.38997000000003945</v>
      </c>
      <c r="U31" s="56">
        <f t="shared" si="10"/>
        <v>72.443529999999967</v>
      </c>
    </row>
    <row r="32" spans="2:21" ht="20.100000000000001" customHeight="1" x14ac:dyDescent="0.25">
      <c r="B32" s="33">
        <f>'Cover Sheet'!B32</f>
        <v>25</v>
      </c>
      <c r="C32" s="34">
        <f>'Cover Sheet'!C32:D32</f>
        <v>1599.3</v>
      </c>
      <c r="D32" s="5">
        <f t="shared" ref="D32:D95" si="11">C32-$D$5</f>
        <v>1.2999999999999545</v>
      </c>
      <c r="E32" s="4">
        <f t="shared" ref="E32:E95" si="12">D32*-0.4333</f>
        <v>-0.56328999999998031</v>
      </c>
      <c r="F32" s="34">
        <f>'Cover Sheet'!E32</f>
        <v>20.582999999999998</v>
      </c>
      <c r="G32" s="4">
        <f t="shared" ref="G32:G95" si="13">($E$4-F32)*$F$4</f>
        <v>0.8576670000000004</v>
      </c>
      <c r="H32" s="34">
        <f>'Cover Sheet'!F32</f>
        <v>9</v>
      </c>
      <c r="I32" s="4">
        <f t="shared" ref="I32:I95" si="14">($E$6-H32)*$F$6</f>
        <v>2.1735000000000002</v>
      </c>
      <c r="J32" s="13">
        <f t="shared" ref="J32:J95" si="15">$H$3+E32+G32+I32</f>
        <v>26.967877000000019</v>
      </c>
      <c r="K32" s="6"/>
      <c r="L32" s="6"/>
      <c r="M32" s="7">
        <f t="shared" si="5"/>
        <v>55.302333000000004</v>
      </c>
      <c r="N32" s="8">
        <f t="shared" si="6"/>
        <v>25</v>
      </c>
      <c r="T32" s="55">
        <f t="shared" si="7"/>
        <v>-0.56328999999998031</v>
      </c>
      <c r="U32" s="56">
        <f t="shared" si="10"/>
        <v>72.27021000000002</v>
      </c>
    </row>
    <row r="33" spans="2:21" ht="20.100000000000001" customHeight="1" x14ac:dyDescent="0.25">
      <c r="B33" s="33">
        <f>'Cover Sheet'!B33</f>
        <v>26</v>
      </c>
      <c r="C33" s="34">
        <f>'Cover Sheet'!C33:D33</f>
        <v>1598.9</v>
      </c>
      <c r="D33" s="5">
        <f t="shared" si="11"/>
        <v>0.90000000000009095</v>
      </c>
      <c r="E33" s="4">
        <f t="shared" si="12"/>
        <v>-0.38997000000003945</v>
      </c>
      <c r="F33" s="34">
        <f>'Cover Sheet'!E33</f>
        <v>20.582999999999998</v>
      </c>
      <c r="G33" s="4">
        <f t="shared" si="13"/>
        <v>0.8576670000000004</v>
      </c>
      <c r="H33" s="34">
        <f>'Cover Sheet'!F33</f>
        <v>9</v>
      </c>
      <c r="I33" s="4">
        <f t="shared" si="14"/>
        <v>2.1735000000000002</v>
      </c>
      <c r="J33" s="13">
        <f t="shared" si="15"/>
        <v>27.141196999999959</v>
      </c>
      <c r="K33" s="6"/>
      <c r="L33" s="6"/>
      <c r="M33" s="7">
        <f t="shared" si="5"/>
        <v>55.302333000000004</v>
      </c>
      <c r="N33" s="8">
        <f t="shared" si="6"/>
        <v>26</v>
      </c>
      <c r="T33" s="55">
        <f t="shared" si="7"/>
        <v>-0.38997000000003945</v>
      </c>
      <c r="U33" s="56">
        <f t="shared" si="10"/>
        <v>72.443529999999967</v>
      </c>
    </row>
    <row r="34" spans="2:21" ht="20.100000000000001" customHeight="1" x14ac:dyDescent="0.25">
      <c r="B34" s="33">
        <f>'Cover Sheet'!B34</f>
        <v>27</v>
      </c>
      <c r="C34" s="34">
        <f>'Cover Sheet'!C34:D34</f>
        <v>1598.9</v>
      </c>
      <c r="D34" s="5">
        <f t="shared" si="11"/>
        <v>0.90000000000009095</v>
      </c>
      <c r="E34" s="4">
        <f t="shared" si="12"/>
        <v>-0.38997000000003945</v>
      </c>
      <c r="F34" s="34">
        <f>'Cover Sheet'!E34</f>
        <v>20.582999999999998</v>
      </c>
      <c r="G34" s="4">
        <f t="shared" si="13"/>
        <v>0.8576670000000004</v>
      </c>
      <c r="H34" s="34">
        <f>'Cover Sheet'!F34</f>
        <v>9</v>
      </c>
      <c r="I34" s="4">
        <f t="shared" si="14"/>
        <v>2.1735000000000002</v>
      </c>
      <c r="J34" s="13">
        <f t="shared" si="15"/>
        <v>27.141196999999959</v>
      </c>
      <c r="K34" s="6"/>
      <c r="L34" s="6"/>
      <c r="M34" s="7">
        <f t="shared" si="5"/>
        <v>55.302333000000004</v>
      </c>
      <c r="N34" s="8">
        <f t="shared" si="6"/>
        <v>27</v>
      </c>
      <c r="T34" s="55">
        <f t="shared" si="7"/>
        <v>-0.38997000000003945</v>
      </c>
      <c r="U34" s="56">
        <f t="shared" si="10"/>
        <v>72.443529999999967</v>
      </c>
    </row>
    <row r="35" spans="2:21" ht="20.100000000000001" customHeight="1" x14ac:dyDescent="0.25">
      <c r="B35" s="33">
        <f>'Cover Sheet'!B35</f>
        <v>28</v>
      </c>
      <c r="C35" s="34">
        <f>'Cover Sheet'!C35:D35</f>
        <v>1599.9</v>
      </c>
      <c r="D35" s="5">
        <f t="shared" si="11"/>
        <v>1.9000000000000909</v>
      </c>
      <c r="E35" s="4">
        <f t="shared" si="12"/>
        <v>-0.82327000000003947</v>
      </c>
      <c r="F35" s="34">
        <f>'Cover Sheet'!E35</f>
        <v>20.792000000000002</v>
      </c>
      <c r="G35" s="4">
        <f t="shared" si="13"/>
        <v>0.80520799999999959</v>
      </c>
      <c r="H35" s="34">
        <f>'Cover Sheet'!F35</f>
        <v>8</v>
      </c>
      <c r="I35" s="4">
        <f t="shared" si="14"/>
        <v>2.3624999999999998</v>
      </c>
      <c r="J35" s="13">
        <f t="shared" si="15"/>
        <v>26.844437999999961</v>
      </c>
      <c r="K35" s="6"/>
      <c r="L35" s="6"/>
      <c r="M35" s="7">
        <f t="shared" si="5"/>
        <v>55.165792000000003</v>
      </c>
      <c r="N35" s="8">
        <f t="shared" si="6"/>
        <v>28</v>
      </c>
      <c r="T35" s="55">
        <f t="shared" si="7"/>
        <v>-0.82327000000003947</v>
      </c>
      <c r="U35" s="56">
        <f t="shared" si="10"/>
        <v>72.010229999999964</v>
      </c>
    </row>
    <row r="36" spans="2:21" ht="20.100000000000001" customHeight="1" x14ac:dyDescent="0.25">
      <c r="B36" s="33">
        <f>'Cover Sheet'!B36</f>
        <v>29</v>
      </c>
      <c r="C36" s="34">
        <f>'Cover Sheet'!C36:D36</f>
        <v>1599.9</v>
      </c>
      <c r="D36" s="5">
        <f t="shared" si="11"/>
        <v>1.9000000000000909</v>
      </c>
      <c r="E36" s="4">
        <f t="shared" si="12"/>
        <v>-0.82327000000003947</v>
      </c>
      <c r="F36" s="34">
        <f>'Cover Sheet'!E36</f>
        <v>20.792000000000002</v>
      </c>
      <c r="G36" s="4">
        <f t="shared" si="13"/>
        <v>0.80520799999999959</v>
      </c>
      <c r="H36" s="34">
        <f>'Cover Sheet'!F36</f>
        <v>8</v>
      </c>
      <c r="I36" s="4">
        <f t="shared" si="14"/>
        <v>2.3624999999999998</v>
      </c>
      <c r="J36" s="13">
        <f t="shared" si="15"/>
        <v>26.844437999999961</v>
      </c>
      <c r="K36" s="6"/>
      <c r="L36" s="6"/>
      <c r="M36" s="7">
        <f t="shared" si="5"/>
        <v>55.165792000000003</v>
      </c>
      <c r="N36" s="8">
        <f t="shared" si="6"/>
        <v>29</v>
      </c>
      <c r="T36" s="55">
        <f t="shared" si="7"/>
        <v>-0.82327000000003947</v>
      </c>
      <c r="U36" s="56">
        <f t="shared" si="10"/>
        <v>72.010229999999964</v>
      </c>
    </row>
    <row r="37" spans="2:21" ht="20.100000000000001" customHeight="1" x14ac:dyDescent="0.25">
      <c r="B37" s="33">
        <f>'Cover Sheet'!B37</f>
        <v>30</v>
      </c>
      <c r="C37" s="34">
        <f>'Cover Sheet'!C37:D37</f>
        <v>1599.9</v>
      </c>
      <c r="D37" s="5">
        <f t="shared" si="11"/>
        <v>1.9000000000000909</v>
      </c>
      <c r="E37" s="4">
        <f t="shared" si="12"/>
        <v>-0.82327000000003947</v>
      </c>
      <c r="F37" s="34">
        <f>'Cover Sheet'!E37</f>
        <v>20.792000000000002</v>
      </c>
      <c r="G37" s="4">
        <f t="shared" si="13"/>
        <v>0.80520799999999959</v>
      </c>
      <c r="H37" s="34">
        <f>'Cover Sheet'!F37</f>
        <v>8</v>
      </c>
      <c r="I37" s="4">
        <f t="shared" si="14"/>
        <v>2.3624999999999998</v>
      </c>
      <c r="J37" s="13">
        <f t="shared" si="15"/>
        <v>26.844437999999961</v>
      </c>
      <c r="K37" s="6"/>
      <c r="L37" s="6"/>
      <c r="M37" s="7">
        <f t="shared" si="5"/>
        <v>55.165792000000003</v>
      </c>
      <c r="N37" s="8">
        <f t="shared" si="6"/>
        <v>30</v>
      </c>
      <c r="T37" s="55">
        <f t="shared" si="7"/>
        <v>-0.82327000000003947</v>
      </c>
      <c r="U37" s="56">
        <f t="shared" si="10"/>
        <v>72.010229999999964</v>
      </c>
    </row>
    <row r="38" spans="2:21" ht="20.100000000000001" customHeight="1" x14ac:dyDescent="0.25">
      <c r="B38" s="33">
        <f>'Cover Sheet'!B38</f>
        <v>31</v>
      </c>
      <c r="C38" s="34">
        <f>'Cover Sheet'!C38:D38</f>
        <v>1599.9</v>
      </c>
      <c r="D38" s="5">
        <f t="shared" si="11"/>
        <v>1.9000000000000909</v>
      </c>
      <c r="E38" s="4">
        <f t="shared" si="12"/>
        <v>-0.82327000000003947</v>
      </c>
      <c r="F38" s="34">
        <f>'Cover Sheet'!E38</f>
        <v>20.792000000000002</v>
      </c>
      <c r="G38" s="4">
        <f t="shared" si="13"/>
        <v>0.80520799999999959</v>
      </c>
      <c r="H38" s="34">
        <f>'Cover Sheet'!F38</f>
        <v>8</v>
      </c>
      <c r="I38" s="4">
        <f t="shared" si="14"/>
        <v>2.3624999999999998</v>
      </c>
      <c r="J38" s="13">
        <f t="shared" si="15"/>
        <v>26.844437999999961</v>
      </c>
      <c r="K38" s="6"/>
      <c r="L38" s="6"/>
      <c r="M38" s="7">
        <f t="shared" si="5"/>
        <v>55.165792000000003</v>
      </c>
      <c r="N38" s="8">
        <f t="shared" si="6"/>
        <v>31</v>
      </c>
      <c r="T38" s="55">
        <f t="shared" si="7"/>
        <v>-0.82327000000003947</v>
      </c>
      <c r="U38" s="56">
        <f t="shared" si="10"/>
        <v>72.010229999999964</v>
      </c>
    </row>
    <row r="39" spans="2:21" ht="20.100000000000001" customHeight="1" x14ac:dyDescent="0.25">
      <c r="B39" s="33">
        <f>'Cover Sheet'!B39</f>
        <v>32</v>
      </c>
      <c r="C39" s="34">
        <f>'Cover Sheet'!C39:D39</f>
        <v>1600.6</v>
      </c>
      <c r="D39" s="5">
        <f t="shared" si="11"/>
        <v>2.5999999999999091</v>
      </c>
      <c r="E39" s="4">
        <f t="shared" si="12"/>
        <v>-1.1265799999999606</v>
      </c>
      <c r="F39" s="34">
        <f>'Cover Sheet'!E39</f>
        <v>20.792000000000002</v>
      </c>
      <c r="G39" s="4">
        <f t="shared" si="13"/>
        <v>0.80520799999999959</v>
      </c>
      <c r="H39" s="34">
        <f>'Cover Sheet'!F39</f>
        <v>8</v>
      </c>
      <c r="I39" s="4">
        <f t="shared" si="14"/>
        <v>2.3624999999999998</v>
      </c>
      <c r="J39" s="13">
        <f t="shared" si="15"/>
        <v>26.54112800000004</v>
      </c>
      <c r="K39" s="6"/>
      <c r="L39" s="6"/>
      <c r="M39" s="7">
        <f t="shared" si="5"/>
        <v>55.165791999999996</v>
      </c>
      <c r="N39" s="8">
        <f t="shared" si="6"/>
        <v>32</v>
      </c>
      <c r="T39" s="55">
        <f t="shared" si="7"/>
        <v>-1.1265799999999606</v>
      </c>
      <c r="U39" s="56">
        <f t="shared" si="10"/>
        <v>71.706920000000039</v>
      </c>
    </row>
    <row r="40" spans="2:21" ht="20.100000000000001" customHeight="1" x14ac:dyDescent="0.25">
      <c r="B40" s="33">
        <f>'Cover Sheet'!B40</f>
        <v>33</v>
      </c>
      <c r="C40" s="34">
        <f>'Cover Sheet'!C40:D40</f>
        <v>1600.6</v>
      </c>
      <c r="D40" s="5">
        <f t="shared" si="11"/>
        <v>2.5999999999999091</v>
      </c>
      <c r="E40" s="4">
        <f t="shared" si="12"/>
        <v>-1.1265799999999606</v>
      </c>
      <c r="F40" s="34">
        <f>'Cover Sheet'!E40</f>
        <v>20.792000000000002</v>
      </c>
      <c r="G40" s="4">
        <f t="shared" si="13"/>
        <v>0.80520799999999959</v>
      </c>
      <c r="H40" s="34">
        <f>'Cover Sheet'!F40</f>
        <v>8</v>
      </c>
      <c r="I40" s="4">
        <f t="shared" si="14"/>
        <v>2.3624999999999998</v>
      </c>
      <c r="J40" s="13">
        <f t="shared" si="15"/>
        <v>26.54112800000004</v>
      </c>
      <c r="K40" s="6"/>
      <c r="L40" s="6"/>
      <c r="M40" s="7">
        <f t="shared" ref="M40:M71" si="16">U40-(J40-10)</f>
        <v>55.165791999999996</v>
      </c>
      <c r="N40" s="8">
        <f t="shared" ref="N40:N71" si="17">B40</f>
        <v>33</v>
      </c>
      <c r="T40" s="55">
        <f t="shared" ref="T40:T71" si="18">D40*-0.4333</f>
        <v>-1.1265799999999606</v>
      </c>
      <c r="U40" s="56">
        <f t="shared" si="10"/>
        <v>71.706920000000039</v>
      </c>
    </row>
    <row r="41" spans="2:21" ht="20.100000000000001" customHeight="1" x14ac:dyDescent="0.25">
      <c r="B41" s="33">
        <f>'Cover Sheet'!B41</f>
        <v>34</v>
      </c>
      <c r="C41" s="34">
        <f>'Cover Sheet'!C41:D41</f>
        <v>1600.6</v>
      </c>
      <c r="D41" s="5">
        <f t="shared" si="11"/>
        <v>2.5999999999999091</v>
      </c>
      <c r="E41" s="4">
        <f t="shared" si="12"/>
        <v>-1.1265799999999606</v>
      </c>
      <c r="F41" s="34">
        <f>'Cover Sheet'!E41</f>
        <v>20.792000000000002</v>
      </c>
      <c r="G41" s="4">
        <f t="shared" si="13"/>
        <v>0.80520799999999959</v>
      </c>
      <c r="H41" s="34">
        <f>'Cover Sheet'!F41</f>
        <v>8</v>
      </c>
      <c r="I41" s="4">
        <f t="shared" si="14"/>
        <v>2.3624999999999998</v>
      </c>
      <c r="J41" s="13">
        <f t="shared" si="15"/>
        <v>26.54112800000004</v>
      </c>
      <c r="K41" s="6"/>
      <c r="L41" s="6"/>
      <c r="M41" s="7">
        <f t="shared" si="16"/>
        <v>55.165791999999996</v>
      </c>
      <c r="N41" s="8">
        <f t="shared" si="17"/>
        <v>34</v>
      </c>
      <c r="T41" s="55">
        <f t="shared" si="18"/>
        <v>-1.1265799999999606</v>
      </c>
      <c r="U41" s="56">
        <f t="shared" si="10"/>
        <v>71.706920000000039</v>
      </c>
    </row>
    <row r="42" spans="2:21" ht="20.100000000000001" customHeight="1" x14ac:dyDescent="0.25">
      <c r="B42" s="33">
        <f>'Cover Sheet'!B42</f>
        <v>35</v>
      </c>
      <c r="C42" s="34">
        <f>'Cover Sheet'!C42:D42</f>
        <v>1600.6</v>
      </c>
      <c r="D42" s="5">
        <f t="shared" si="11"/>
        <v>2.5999999999999091</v>
      </c>
      <c r="E42" s="4">
        <f t="shared" si="12"/>
        <v>-1.1265799999999606</v>
      </c>
      <c r="F42" s="34">
        <f>'Cover Sheet'!E42</f>
        <v>20.792000000000002</v>
      </c>
      <c r="G42" s="4">
        <f t="shared" si="13"/>
        <v>0.80520799999999959</v>
      </c>
      <c r="H42" s="34">
        <f>'Cover Sheet'!F42</f>
        <v>8</v>
      </c>
      <c r="I42" s="4">
        <f t="shared" si="14"/>
        <v>2.3624999999999998</v>
      </c>
      <c r="J42" s="13">
        <f t="shared" si="15"/>
        <v>26.54112800000004</v>
      </c>
      <c r="K42" s="6"/>
      <c r="L42" s="6"/>
      <c r="M42" s="7">
        <f t="shared" si="16"/>
        <v>55.165791999999996</v>
      </c>
      <c r="N42" s="8">
        <f t="shared" si="17"/>
        <v>35</v>
      </c>
      <c r="T42" s="55">
        <f t="shared" si="18"/>
        <v>-1.1265799999999606</v>
      </c>
      <c r="U42" s="56">
        <f t="shared" si="10"/>
        <v>71.706920000000039</v>
      </c>
    </row>
    <row r="43" spans="2:21" ht="20.100000000000001" customHeight="1" x14ac:dyDescent="0.25">
      <c r="B43" s="33">
        <f>'Cover Sheet'!B43</f>
        <v>36</v>
      </c>
      <c r="C43" s="34">
        <f>'Cover Sheet'!C43:D43</f>
        <v>1598.3</v>
      </c>
      <c r="D43" s="5">
        <f t="shared" si="11"/>
        <v>0.29999999999995453</v>
      </c>
      <c r="E43" s="4">
        <f t="shared" si="12"/>
        <v>-0.12998999999998029</v>
      </c>
      <c r="F43" s="34">
        <f>'Cover Sheet'!E43</f>
        <v>20.292000000000002</v>
      </c>
      <c r="G43" s="4">
        <f t="shared" si="13"/>
        <v>0.93070799999999965</v>
      </c>
      <c r="H43" s="34">
        <f>'Cover Sheet'!F43</f>
        <v>8</v>
      </c>
      <c r="I43" s="4">
        <f t="shared" si="14"/>
        <v>2.3624999999999998</v>
      </c>
      <c r="J43" s="13">
        <f t="shared" si="15"/>
        <v>27.663218000000018</v>
      </c>
      <c r="K43" s="6"/>
      <c r="L43" s="6"/>
      <c r="M43" s="7">
        <f t="shared" si="16"/>
        <v>55.040292000000008</v>
      </c>
      <c r="N43" s="8">
        <f t="shared" si="17"/>
        <v>36</v>
      </c>
      <c r="T43" s="55">
        <f t="shared" si="18"/>
        <v>-0.12998999999998029</v>
      </c>
      <c r="U43" s="56">
        <f t="shared" si="10"/>
        <v>72.703510000000023</v>
      </c>
    </row>
    <row r="44" spans="2:21" ht="20.100000000000001" customHeight="1" x14ac:dyDescent="0.25">
      <c r="B44" s="33">
        <f>'Cover Sheet'!B44</f>
        <v>37</v>
      </c>
      <c r="C44" s="34">
        <f>'Cover Sheet'!C44:D44</f>
        <v>1598.3</v>
      </c>
      <c r="D44" s="5">
        <f t="shared" si="11"/>
        <v>0.29999999999995453</v>
      </c>
      <c r="E44" s="4">
        <f t="shared" si="12"/>
        <v>-0.12998999999998029</v>
      </c>
      <c r="F44" s="34">
        <f>'Cover Sheet'!E44</f>
        <v>20.292000000000002</v>
      </c>
      <c r="G44" s="4">
        <f t="shared" si="13"/>
        <v>0.93070799999999965</v>
      </c>
      <c r="H44" s="34">
        <f>'Cover Sheet'!F44</f>
        <v>8</v>
      </c>
      <c r="I44" s="4">
        <f t="shared" si="14"/>
        <v>2.3624999999999998</v>
      </c>
      <c r="J44" s="13">
        <f t="shared" si="15"/>
        <v>27.663218000000018</v>
      </c>
      <c r="K44" s="6"/>
      <c r="L44" s="6"/>
      <c r="M44" s="7">
        <f t="shared" si="16"/>
        <v>55.040292000000008</v>
      </c>
      <c r="N44" s="8">
        <f t="shared" si="17"/>
        <v>37</v>
      </c>
      <c r="T44" s="55">
        <f t="shared" si="18"/>
        <v>-0.12998999999998029</v>
      </c>
      <c r="U44" s="56">
        <f t="shared" si="10"/>
        <v>72.703510000000023</v>
      </c>
    </row>
    <row r="45" spans="2:21" ht="20.100000000000001" customHeight="1" x14ac:dyDescent="0.25">
      <c r="B45" s="33">
        <f>'Cover Sheet'!B45</f>
        <v>38</v>
      </c>
      <c r="C45" s="34">
        <f>'Cover Sheet'!C45:D45</f>
        <v>1598.3</v>
      </c>
      <c r="D45" s="5">
        <f t="shared" si="11"/>
        <v>0.29999999999995453</v>
      </c>
      <c r="E45" s="4">
        <f t="shared" si="12"/>
        <v>-0.12998999999998029</v>
      </c>
      <c r="F45" s="34">
        <f>'Cover Sheet'!E45</f>
        <v>20.292000000000002</v>
      </c>
      <c r="G45" s="4">
        <f t="shared" si="13"/>
        <v>0.93070799999999965</v>
      </c>
      <c r="H45" s="34">
        <f>'Cover Sheet'!F45</f>
        <v>8</v>
      </c>
      <c r="I45" s="4">
        <f t="shared" si="14"/>
        <v>2.3624999999999998</v>
      </c>
      <c r="J45" s="13">
        <f t="shared" si="15"/>
        <v>27.663218000000018</v>
      </c>
      <c r="K45" s="6"/>
      <c r="L45" s="6"/>
      <c r="M45" s="7">
        <f t="shared" si="16"/>
        <v>55.040292000000008</v>
      </c>
      <c r="N45" s="8">
        <f t="shared" si="17"/>
        <v>38</v>
      </c>
      <c r="T45" s="55">
        <f t="shared" si="18"/>
        <v>-0.12998999999998029</v>
      </c>
      <c r="U45" s="56">
        <f t="shared" si="10"/>
        <v>72.703510000000023</v>
      </c>
    </row>
    <row r="46" spans="2:21" ht="20.100000000000001" customHeight="1" x14ac:dyDescent="0.25">
      <c r="B46" s="33">
        <f>'Cover Sheet'!B46</f>
        <v>39</v>
      </c>
      <c r="C46" s="34">
        <f>'Cover Sheet'!C46:D46</f>
        <v>1598.3</v>
      </c>
      <c r="D46" s="5">
        <f t="shared" si="11"/>
        <v>0.29999999999995453</v>
      </c>
      <c r="E46" s="4">
        <f t="shared" si="12"/>
        <v>-0.12998999999998029</v>
      </c>
      <c r="F46" s="34">
        <f>'Cover Sheet'!E46</f>
        <v>20.292000000000002</v>
      </c>
      <c r="G46" s="4">
        <f t="shared" si="13"/>
        <v>0.93070799999999965</v>
      </c>
      <c r="H46" s="34">
        <f>'Cover Sheet'!F46</f>
        <v>8</v>
      </c>
      <c r="I46" s="4">
        <f t="shared" si="14"/>
        <v>2.3624999999999998</v>
      </c>
      <c r="J46" s="13">
        <f t="shared" si="15"/>
        <v>27.663218000000018</v>
      </c>
      <c r="K46" s="6"/>
      <c r="L46" s="6"/>
      <c r="M46" s="7">
        <f t="shared" si="16"/>
        <v>55.040292000000008</v>
      </c>
      <c r="N46" s="8">
        <f t="shared" si="17"/>
        <v>39</v>
      </c>
      <c r="T46" s="55">
        <f t="shared" si="18"/>
        <v>-0.12998999999998029</v>
      </c>
      <c r="U46" s="56">
        <f t="shared" si="10"/>
        <v>72.703510000000023</v>
      </c>
    </row>
    <row r="47" spans="2:21" ht="20.100000000000001" customHeight="1" x14ac:dyDescent="0.25">
      <c r="B47" s="33">
        <f>'Cover Sheet'!B47</f>
        <v>40</v>
      </c>
      <c r="C47" s="34">
        <f>'Cover Sheet'!C47:D47</f>
        <v>1597.7</v>
      </c>
      <c r="D47" s="5">
        <f t="shared" si="11"/>
        <v>-0.29999999999995453</v>
      </c>
      <c r="E47" s="4">
        <f t="shared" si="12"/>
        <v>0.12998999999998029</v>
      </c>
      <c r="F47" s="34">
        <f>'Cover Sheet'!E47</f>
        <v>18.042000000000002</v>
      </c>
      <c r="G47" s="4">
        <f t="shared" si="13"/>
        <v>1.4954579999999995</v>
      </c>
      <c r="H47" s="34">
        <f>'Cover Sheet'!F47</f>
        <v>8</v>
      </c>
      <c r="I47" s="4">
        <f t="shared" si="14"/>
        <v>2.3624999999999998</v>
      </c>
      <c r="J47" s="13">
        <f t="shared" si="15"/>
        <v>28.487947999999982</v>
      </c>
      <c r="K47" s="6"/>
      <c r="L47" s="6"/>
      <c r="M47" s="7">
        <f t="shared" si="16"/>
        <v>54.475541999999997</v>
      </c>
      <c r="N47" s="8">
        <f t="shared" si="17"/>
        <v>40</v>
      </c>
      <c r="T47" s="55">
        <f t="shared" si="18"/>
        <v>0.12998999999998029</v>
      </c>
      <c r="U47" s="56">
        <f t="shared" si="10"/>
        <v>72.963489999999979</v>
      </c>
    </row>
    <row r="48" spans="2:21" ht="20.100000000000001" customHeight="1" x14ac:dyDescent="0.25">
      <c r="B48" s="33">
        <f>'Cover Sheet'!B48</f>
        <v>41</v>
      </c>
      <c r="C48" s="34">
        <f>'Cover Sheet'!C48:D48</f>
        <v>1597.7</v>
      </c>
      <c r="D48" s="5">
        <f t="shared" si="11"/>
        <v>-0.29999999999995453</v>
      </c>
      <c r="E48" s="4">
        <f t="shared" si="12"/>
        <v>0.12998999999998029</v>
      </c>
      <c r="F48" s="34">
        <f>'Cover Sheet'!E48</f>
        <v>18.042000000000002</v>
      </c>
      <c r="G48" s="4">
        <f t="shared" si="13"/>
        <v>1.4954579999999995</v>
      </c>
      <c r="H48" s="34">
        <f>'Cover Sheet'!F48</f>
        <v>8</v>
      </c>
      <c r="I48" s="4">
        <f t="shared" si="14"/>
        <v>2.3624999999999998</v>
      </c>
      <c r="J48" s="13">
        <f t="shared" si="15"/>
        <v>28.487947999999982</v>
      </c>
      <c r="K48" s="6"/>
      <c r="L48" s="6"/>
      <c r="M48" s="7">
        <f t="shared" si="16"/>
        <v>54.475541999999997</v>
      </c>
      <c r="N48" s="8">
        <f t="shared" si="17"/>
        <v>41</v>
      </c>
      <c r="T48" s="55">
        <f t="shared" si="18"/>
        <v>0.12998999999998029</v>
      </c>
      <c r="U48" s="56">
        <f t="shared" si="10"/>
        <v>72.963489999999979</v>
      </c>
    </row>
    <row r="49" spans="2:21" ht="20.100000000000001" customHeight="1" x14ac:dyDescent="0.25">
      <c r="B49" s="33">
        <f>'Cover Sheet'!B49</f>
        <v>42</v>
      </c>
      <c r="C49" s="34">
        <f>'Cover Sheet'!C49:D49</f>
        <v>1597.7</v>
      </c>
      <c r="D49" s="5">
        <f t="shared" si="11"/>
        <v>-0.29999999999995453</v>
      </c>
      <c r="E49" s="4">
        <f t="shared" si="12"/>
        <v>0.12998999999998029</v>
      </c>
      <c r="F49" s="34">
        <f>'Cover Sheet'!E49</f>
        <v>18.042000000000002</v>
      </c>
      <c r="G49" s="4">
        <f t="shared" si="13"/>
        <v>1.4954579999999995</v>
      </c>
      <c r="H49" s="34">
        <f>'Cover Sheet'!F49</f>
        <v>8</v>
      </c>
      <c r="I49" s="4">
        <f t="shared" si="14"/>
        <v>2.3624999999999998</v>
      </c>
      <c r="J49" s="13">
        <f t="shared" si="15"/>
        <v>28.487947999999982</v>
      </c>
      <c r="K49" s="6"/>
      <c r="L49" s="6"/>
      <c r="M49" s="7">
        <f t="shared" si="16"/>
        <v>54.475541999999997</v>
      </c>
      <c r="N49" s="8">
        <f t="shared" si="17"/>
        <v>42</v>
      </c>
      <c r="T49" s="55">
        <f t="shared" si="18"/>
        <v>0.12998999999998029</v>
      </c>
      <c r="U49" s="56">
        <f t="shared" si="10"/>
        <v>72.963489999999979</v>
      </c>
    </row>
    <row r="50" spans="2:21" ht="20.100000000000001" customHeight="1" x14ac:dyDescent="0.25">
      <c r="B50" s="33">
        <f>'Cover Sheet'!B50</f>
        <v>43</v>
      </c>
      <c r="C50" s="34">
        <f>'Cover Sheet'!C50:D50</f>
        <v>1597.7</v>
      </c>
      <c r="D50" s="5">
        <f t="shared" si="11"/>
        <v>-0.29999999999995453</v>
      </c>
      <c r="E50" s="4">
        <f t="shared" si="12"/>
        <v>0.12998999999998029</v>
      </c>
      <c r="F50" s="34">
        <f>'Cover Sheet'!E50</f>
        <v>18.042000000000002</v>
      </c>
      <c r="G50" s="4">
        <f t="shared" si="13"/>
        <v>1.4954579999999995</v>
      </c>
      <c r="H50" s="34">
        <f>'Cover Sheet'!F50</f>
        <v>8</v>
      </c>
      <c r="I50" s="4">
        <f t="shared" si="14"/>
        <v>2.3624999999999998</v>
      </c>
      <c r="J50" s="13">
        <f t="shared" si="15"/>
        <v>28.487947999999982</v>
      </c>
      <c r="K50" s="6"/>
      <c r="L50" s="6"/>
      <c r="M50" s="7">
        <f t="shared" si="16"/>
        <v>54.475541999999997</v>
      </c>
      <c r="N50" s="8">
        <f t="shared" si="17"/>
        <v>43</v>
      </c>
      <c r="T50" s="55">
        <f t="shared" si="18"/>
        <v>0.12998999999998029</v>
      </c>
      <c r="U50" s="56">
        <f t="shared" si="10"/>
        <v>72.963489999999979</v>
      </c>
    </row>
    <row r="51" spans="2:21" ht="20.100000000000001" customHeight="1" x14ac:dyDescent="0.25">
      <c r="B51" s="33">
        <f>'Cover Sheet'!B51</f>
        <v>44</v>
      </c>
      <c r="C51" s="34">
        <f>'Cover Sheet'!C51:D51</f>
        <v>1597.7</v>
      </c>
      <c r="D51" s="5">
        <f t="shared" si="11"/>
        <v>-0.29999999999995453</v>
      </c>
      <c r="E51" s="4">
        <f t="shared" si="12"/>
        <v>0.12998999999998029</v>
      </c>
      <c r="F51" s="34">
        <f>'Cover Sheet'!E51</f>
        <v>18.042000000000002</v>
      </c>
      <c r="G51" s="4">
        <f t="shared" si="13"/>
        <v>1.4954579999999995</v>
      </c>
      <c r="H51" s="34">
        <f>'Cover Sheet'!F51</f>
        <v>8</v>
      </c>
      <c r="I51" s="4">
        <f t="shared" si="14"/>
        <v>2.3624999999999998</v>
      </c>
      <c r="J51" s="13">
        <f t="shared" si="15"/>
        <v>28.487947999999982</v>
      </c>
      <c r="K51" s="6"/>
      <c r="L51" s="6"/>
      <c r="M51" s="7">
        <f t="shared" si="16"/>
        <v>54.475541999999997</v>
      </c>
      <c r="N51" s="8">
        <f t="shared" si="17"/>
        <v>44</v>
      </c>
      <c r="T51" s="55">
        <f t="shared" si="18"/>
        <v>0.12998999999998029</v>
      </c>
      <c r="U51" s="56">
        <f t="shared" si="10"/>
        <v>72.963489999999979</v>
      </c>
    </row>
    <row r="52" spans="2:21" ht="20.100000000000001" customHeight="1" x14ac:dyDescent="0.25">
      <c r="B52" s="33">
        <f>'Cover Sheet'!B52</f>
        <v>45</v>
      </c>
      <c r="C52" s="34">
        <f>'Cover Sheet'!C52:D52</f>
        <v>1597.7</v>
      </c>
      <c r="D52" s="5">
        <f t="shared" si="11"/>
        <v>-0.29999999999995453</v>
      </c>
      <c r="E52" s="4">
        <f t="shared" si="12"/>
        <v>0.12998999999998029</v>
      </c>
      <c r="F52" s="34">
        <f>'Cover Sheet'!E52</f>
        <v>18.042000000000002</v>
      </c>
      <c r="G52" s="4">
        <f t="shared" si="13"/>
        <v>1.4954579999999995</v>
      </c>
      <c r="H52" s="34">
        <f>'Cover Sheet'!F52</f>
        <v>8</v>
      </c>
      <c r="I52" s="4">
        <f t="shared" si="14"/>
        <v>2.3624999999999998</v>
      </c>
      <c r="J52" s="13">
        <f t="shared" si="15"/>
        <v>28.487947999999982</v>
      </c>
      <c r="K52" s="6"/>
      <c r="L52" s="6"/>
      <c r="M52" s="7">
        <f t="shared" si="16"/>
        <v>54.475541999999997</v>
      </c>
      <c r="N52" s="8">
        <f t="shared" si="17"/>
        <v>45</v>
      </c>
      <c r="T52" s="55">
        <f t="shared" si="18"/>
        <v>0.12998999999998029</v>
      </c>
      <c r="U52" s="56">
        <f t="shared" si="10"/>
        <v>72.963489999999979</v>
      </c>
    </row>
    <row r="53" spans="2:21" ht="20.100000000000001" customHeight="1" x14ac:dyDescent="0.25">
      <c r="B53" s="33">
        <f>'Cover Sheet'!B53</f>
        <v>46</v>
      </c>
      <c r="C53" s="34">
        <f>'Cover Sheet'!C53:D53</f>
        <v>1597.7</v>
      </c>
      <c r="D53" s="5">
        <f t="shared" si="11"/>
        <v>-0.29999999999995453</v>
      </c>
      <c r="E53" s="4">
        <f t="shared" si="12"/>
        <v>0.12998999999998029</v>
      </c>
      <c r="F53" s="34">
        <f>'Cover Sheet'!E53</f>
        <v>18.042000000000002</v>
      </c>
      <c r="G53" s="4">
        <f t="shared" si="13"/>
        <v>1.4954579999999995</v>
      </c>
      <c r="H53" s="34">
        <f>'Cover Sheet'!F53</f>
        <v>8</v>
      </c>
      <c r="I53" s="4">
        <f t="shared" si="14"/>
        <v>2.3624999999999998</v>
      </c>
      <c r="J53" s="13">
        <f t="shared" si="15"/>
        <v>28.487947999999982</v>
      </c>
      <c r="K53" s="6"/>
      <c r="L53" s="6"/>
      <c r="M53" s="7">
        <f t="shared" si="16"/>
        <v>54.475541999999997</v>
      </c>
      <c r="N53" s="8">
        <f t="shared" si="17"/>
        <v>46</v>
      </c>
      <c r="T53" s="55">
        <f t="shared" si="18"/>
        <v>0.12998999999998029</v>
      </c>
      <c r="U53" s="56">
        <f t="shared" si="10"/>
        <v>72.963489999999979</v>
      </c>
    </row>
    <row r="54" spans="2:21" ht="20.100000000000001" customHeight="1" x14ac:dyDescent="0.25">
      <c r="B54" s="33">
        <f>'Cover Sheet'!B54</f>
        <v>47</v>
      </c>
      <c r="C54" s="34">
        <f>'Cover Sheet'!C54:D54</f>
        <v>1597.7</v>
      </c>
      <c r="D54" s="5">
        <f t="shared" si="11"/>
        <v>-0.29999999999995453</v>
      </c>
      <c r="E54" s="4">
        <f t="shared" si="12"/>
        <v>0.12998999999998029</v>
      </c>
      <c r="F54" s="34">
        <f>'Cover Sheet'!E54</f>
        <v>18.042000000000002</v>
      </c>
      <c r="G54" s="4">
        <f t="shared" si="13"/>
        <v>1.4954579999999995</v>
      </c>
      <c r="H54" s="34">
        <f>'Cover Sheet'!F54</f>
        <v>8</v>
      </c>
      <c r="I54" s="4">
        <f t="shared" si="14"/>
        <v>2.3624999999999998</v>
      </c>
      <c r="J54" s="13">
        <f t="shared" si="15"/>
        <v>28.487947999999982</v>
      </c>
      <c r="K54" s="6"/>
      <c r="L54" s="6"/>
      <c r="M54" s="7">
        <f t="shared" si="16"/>
        <v>54.475541999999997</v>
      </c>
      <c r="N54" s="8">
        <f t="shared" si="17"/>
        <v>47</v>
      </c>
      <c r="T54" s="55">
        <f t="shared" si="18"/>
        <v>0.12998999999998029</v>
      </c>
      <c r="U54" s="56">
        <f t="shared" si="10"/>
        <v>72.963489999999979</v>
      </c>
    </row>
    <row r="55" spans="2:21" ht="20.100000000000001" customHeight="1" x14ac:dyDescent="0.25">
      <c r="B55" s="33">
        <f>'Cover Sheet'!B55</f>
        <v>48</v>
      </c>
      <c r="C55" s="34">
        <f>'Cover Sheet'!C55:D55</f>
        <v>1597.7</v>
      </c>
      <c r="D55" s="5">
        <f t="shared" si="11"/>
        <v>-0.29999999999995453</v>
      </c>
      <c r="E55" s="4">
        <f t="shared" si="12"/>
        <v>0.12998999999998029</v>
      </c>
      <c r="F55" s="34">
        <f>'Cover Sheet'!E55</f>
        <v>18.042000000000002</v>
      </c>
      <c r="G55" s="4">
        <f t="shared" si="13"/>
        <v>1.4954579999999995</v>
      </c>
      <c r="H55" s="34">
        <f>'Cover Sheet'!F55</f>
        <v>8</v>
      </c>
      <c r="I55" s="4">
        <f t="shared" si="14"/>
        <v>2.3624999999999998</v>
      </c>
      <c r="J55" s="13">
        <f t="shared" si="15"/>
        <v>28.487947999999982</v>
      </c>
      <c r="K55" s="6"/>
      <c r="L55" s="6"/>
      <c r="M55" s="7">
        <f t="shared" si="16"/>
        <v>54.475541999999997</v>
      </c>
      <c r="N55" s="8">
        <f t="shared" si="17"/>
        <v>48</v>
      </c>
      <c r="T55" s="55">
        <f t="shared" si="18"/>
        <v>0.12998999999998029</v>
      </c>
      <c r="U55" s="56">
        <f t="shared" si="10"/>
        <v>72.963489999999979</v>
      </c>
    </row>
    <row r="56" spans="2:21" ht="20.100000000000001" customHeight="1" x14ac:dyDescent="0.25">
      <c r="B56" s="33">
        <f>'Cover Sheet'!B56</f>
        <v>49</v>
      </c>
      <c r="C56" s="34">
        <f>'Cover Sheet'!C56:D56</f>
        <v>1597.7</v>
      </c>
      <c r="D56" s="5">
        <f t="shared" si="11"/>
        <v>-0.29999999999995453</v>
      </c>
      <c r="E56" s="4">
        <f t="shared" si="12"/>
        <v>0.12998999999998029</v>
      </c>
      <c r="F56" s="34">
        <f>'Cover Sheet'!E56</f>
        <v>18.042000000000002</v>
      </c>
      <c r="G56" s="4">
        <f t="shared" si="13"/>
        <v>1.4954579999999995</v>
      </c>
      <c r="H56" s="34">
        <f>'Cover Sheet'!F56</f>
        <v>8</v>
      </c>
      <c r="I56" s="4">
        <f t="shared" si="14"/>
        <v>2.3624999999999998</v>
      </c>
      <c r="J56" s="13">
        <f t="shared" si="15"/>
        <v>28.487947999999982</v>
      </c>
      <c r="K56" s="6"/>
      <c r="L56" s="6"/>
      <c r="M56" s="7">
        <f t="shared" si="16"/>
        <v>54.475541999999997</v>
      </c>
      <c r="N56" s="8">
        <f t="shared" si="17"/>
        <v>49</v>
      </c>
      <c r="T56" s="55">
        <f t="shared" si="18"/>
        <v>0.12998999999998029</v>
      </c>
      <c r="U56" s="56">
        <f t="shared" si="10"/>
        <v>72.963489999999979</v>
      </c>
    </row>
    <row r="57" spans="2:21" ht="20.100000000000001" customHeight="1" x14ac:dyDescent="0.25">
      <c r="B57" s="33">
        <f>'Cover Sheet'!B57</f>
        <v>50</v>
      </c>
      <c r="C57" s="34">
        <f>'Cover Sheet'!C57:D57</f>
        <v>1597.7</v>
      </c>
      <c r="D57" s="5">
        <f t="shared" si="11"/>
        <v>-0.29999999999995453</v>
      </c>
      <c r="E57" s="4">
        <f t="shared" si="12"/>
        <v>0.12998999999998029</v>
      </c>
      <c r="F57" s="34">
        <f>'Cover Sheet'!E57</f>
        <v>18.042000000000002</v>
      </c>
      <c r="G57" s="4">
        <f t="shared" si="13"/>
        <v>1.4954579999999995</v>
      </c>
      <c r="H57" s="34">
        <f>'Cover Sheet'!F57</f>
        <v>8</v>
      </c>
      <c r="I57" s="4">
        <f t="shared" si="14"/>
        <v>2.3624999999999998</v>
      </c>
      <c r="J57" s="13">
        <f t="shared" si="15"/>
        <v>28.487947999999982</v>
      </c>
      <c r="K57" s="6"/>
      <c r="L57" s="6"/>
      <c r="M57" s="7">
        <f t="shared" si="16"/>
        <v>54.475541999999997</v>
      </c>
      <c r="N57" s="8">
        <f t="shared" si="17"/>
        <v>50</v>
      </c>
      <c r="T57" s="55">
        <f t="shared" si="18"/>
        <v>0.12998999999998029</v>
      </c>
      <c r="U57" s="56">
        <f t="shared" si="10"/>
        <v>72.963489999999979</v>
      </c>
    </row>
    <row r="58" spans="2:21" ht="20.100000000000001" customHeight="1" x14ac:dyDescent="0.25">
      <c r="B58" s="33">
        <f>'Cover Sheet'!B58</f>
        <v>51</v>
      </c>
      <c r="C58" s="34">
        <f>'Cover Sheet'!C58:D58</f>
        <v>1597.7</v>
      </c>
      <c r="D58" s="5">
        <f t="shared" si="11"/>
        <v>-0.29999999999995453</v>
      </c>
      <c r="E58" s="4">
        <f t="shared" si="12"/>
        <v>0.12998999999998029</v>
      </c>
      <c r="F58" s="34">
        <f>'Cover Sheet'!E58</f>
        <v>18.042000000000002</v>
      </c>
      <c r="G58" s="4">
        <f t="shared" si="13"/>
        <v>1.4954579999999995</v>
      </c>
      <c r="H58" s="34">
        <f>'Cover Sheet'!F58</f>
        <v>8</v>
      </c>
      <c r="I58" s="4">
        <f t="shared" si="14"/>
        <v>2.3624999999999998</v>
      </c>
      <c r="J58" s="13">
        <f t="shared" si="15"/>
        <v>28.487947999999982</v>
      </c>
      <c r="K58" s="6"/>
      <c r="L58" s="6"/>
      <c r="M58" s="7">
        <f t="shared" si="16"/>
        <v>54.475541999999997</v>
      </c>
      <c r="N58" s="8">
        <f t="shared" si="17"/>
        <v>51</v>
      </c>
      <c r="T58" s="55">
        <f t="shared" si="18"/>
        <v>0.12998999999998029</v>
      </c>
      <c r="U58" s="56">
        <f t="shared" si="10"/>
        <v>72.963489999999979</v>
      </c>
    </row>
    <row r="59" spans="2:21" ht="20.100000000000001" customHeight="1" x14ac:dyDescent="0.25">
      <c r="B59" s="33">
        <f>'Cover Sheet'!B59</f>
        <v>52</v>
      </c>
      <c r="C59" s="34">
        <f>'Cover Sheet'!C59:D59</f>
        <v>1597.7</v>
      </c>
      <c r="D59" s="5">
        <f t="shared" si="11"/>
        <v>-0.29999999999995453</v>
      </c>
      <c r="E59" s="4">
        <f t="shared" si="12"/>
        <v>0.12998999999998029</v>
      </c>
      <c r="F59" s="34">
        <f>'Cover Sheet'!E59</f>
        <v>18.042000000000002</v>
      </c>
      <c r="G59" s="4">
        <f t="shared" si="13"/>
        <v>1.4954579999999995</v>
      </c>
      <c r="H59" s="34">
        <f>'Cover Sheet'!F59</f>
        <v>8</v>
      </c>
      <c r="I59" s="4">
        <f t="shared" si="14"/>
        <v>2.3624999999999998</v>
      </c>
      <c r="J59" s="13">
        <f t="shared" si="15"/>
        <v>28.487947999999982</v>
      </c>
      <c r="K59" s="6"/>
      <c r="L59" s="6"/>
      <c r="M59" s="7">
        <f t="shared" si="16"/>
        <v>54.475541999999997</v>
      </c>
      <c r="N59" s="8">
        <f t="shared" si="17"/>
        <v>52</v>
      </c>
      <c r="T59" s="55">
        <f t="shared" si="18"/>
        <v>0.12998999999998029</v>
      </c>
      <c r="U59" s="56">
        <f t="shared" si="10"/>
        <v>72.963489999999979</v>
      </c>
    </row>
    <row r="60" spans="2:21" ht="20.100000000000001" customHeight="1" x14ac:dyDescent="0.25">
      <c r="B60" s="33">
        <f>'Cover Sheet'!B60</f>
        <v>53</v>
      </c>
      <c r="C60" s="34">
        <f>'Cover Sheet'!C60:D60</f>
        <v>1597.7</v>
      </c>
      <c r="D60" s="5">
        <f t="shared" si="11"/>
        <v>-0.29999999999995453</v>
      </c>
      <c r="E60" s="4">
        <f t="shared" si="12"/>
        <v>0.12998999999998029</v>
      </c>
      <c r="F60" s="34">
        <f>'Cover Sheet'!E60</f>
        <v>18.042000000000002</v>
      </c>
      <c r="G60" s="4">
        <f t="shared" si="13"/>
        <v>1.4954579999999995</v>
      </c>
      <c r="H60" s="34">
        <f>'Cover Sheet'!F60</f>
        <v>8</v>
      </c>
      <c r="I60" s="4">
        <f t="shared" si="14"/>
        <v>2.3624999999999998</v>
      </c>
      <c r="J60" s="13">
        <f t="shared" si="15"/>
        <v>28.487947999999982</v>
      </c>
      <c r="K60" s="6"/>
      <c r="L60" s="6"/>
      <c r="M60" s="7">
        <f t="shared" si="16"/>
        <v>54.475541999999997</v>
      </c>
      <c r="N60" s="8">
        <f t="shared" si="17"/>
        <v>53</v>
      </c>
      <c r="T60" s="55">
        <f t="shared" si="18"/>
        <v>0.12998999999998029</v>
      </c>
      <c r="U60" s="56">
        <f t="shared" si="10"/>
        <v>72.963489999999979</v>
      </c>
    </row>
    <row r="61" spans="2:21" ht="20.100000000000001" customHeight="1" x14ac:dyDescent="0.25">
      <c r="B61" s="33">
        <f>'Cover Sheet'!B61</f>
        <v>54</v>
      </c>
      <c r="C61" s="34">
        <f>'Cover Sheet'!C61:D61</f>
        <v>1597.7</v>
      </c>
      <c r="D61" s="5">
        <f t="shared" si="11"/>
        <v>-0.29999999999995453</v>
      </c>
      <c r="E61" s="4">
        <f t="shared" si="12"/>
        <v>0.12998999999998029</v>
      </c>
      <c r="F61" s="34">
        <f>'Cover Sheet'!E61</f>
        <v>18.042000000000002</v>
      </c>
      <c r="G61" s="4">
        <f t="shared" si="13"/>
        <v>1.4954579999999995</v>
      </c>
      <c r="H61" s="34">
        <f>'Cover Sheet'!F61</f>
        <v>8</v>
      </c>
      <c r="I61" s="4">
        <f t="shared" si="14"/>
        <v>2.3624999999999998</v>
      </c>
      <c r="J61" s="13">
        <f t="shared" si="15"/>
        <v>28.487947999999982</v>
      </c>
      <c r="K61" s="6"/>
      <c r="L61" s="6"/>
      <c r="M61" s="7">
        <f t="shared" si="16"/>
        <v>54.475541999999997</v>
      </c>
      <c r="N61" s="8">
        <f t="shared" si="17"/>
        <v>54</v>
      </c>
      <c r="T61" s="55">
        <f t="shared" si="18"/>
        <v>0.12998999999998029</v>
      </c>
      <c r="U61" s="56">
        <f t="shared" si="10"/>
        <v>72.963489999999979</v>
      </c>
    </row>
    <row r="62" spans="2:21" ht="20.100000000000001" customHeight="1" x14ac:dyDescent="0.25">
      <c r="B62" s="33">
        <f>'Cover Sheet'!B62</f>
        <v>55</v>
      </c>
      <c r="C62" s="34">
        <f>'Cover Sheet'!C62:D62</f>
        <v>1597.7</v>
      </c>
      <c r="D62" s="5">
        <f t="shared" si="11"/>
        <v>-0.29999999999995453</v>
      </c>
      <c r="E62" s="4">
        <f t="shared" si="12"/>
        <v>0.12998999999998029</v>
      </c>
      <c r="F62" s="34">
        <f>'Cover Sheet'!E62</f>
        <v>18.042000000000002</v>
      </c>
      <c r="G62" s="4">
        <f t="shared" si="13"/>
        <v>1.4954579999999995</v>
      </c>
      <c r="H62" s="34">
        <f>'Cover Sheet'!F62</f>
        <v>8</v>
      </c>
      <c r="I62" s="4">
        <f t="shared" si="14"/>
        <v>2.3624999999999998</v>
      </c>
      <c r="J62" s="13">
        <f t="shared" si="15"/>
        <v>28.487947999999982</v>
      </c>
      <c r="K62" s="6"/>
      <c r="L62" s="6"/>
      <c r="M62" s="7">
        <f t="shared" si="16"/>
        <v>54.475541999999997</v>
      </c>
      <c r="N62" s="8">
        <f t="shared" si="17"/>
        <v>55</v>
      </c>
      <c r="T62" s="55">
        <f t="shared" si="18"/>
        <v>0.12998999999998029</v>
      </c>
      <c r="U62" s="56">
        <f t="shared" si="10"/>
        <v>72.963489999999979</v>
      </c>
    </row>
    <row r="63" spans="2:21" ht="20.100000000000001" customHeight="1" x14ac:dyDescent="0.25">
      <c r="B63" s="33">
        <f>'Cover Sheet'!B63</f>
        <v>56</v>
      </c>
      <c r="C63" s="34">
        <f>'Cover Sheet'!C63:D63</f>
        <v>1597.7</v>
      </c>
      <c r="D63" s="5">
        <f t="shared" si="11"/>
        <v>-0.29999999999995453</v>
      </c>
      <c r="E63" s="4">
        <f t="shared" si="12"/>
        <v>0.12998999999998029</v>
      </c>
      <c r="F63" s="34">
        <f>'Cover Sheet'!E63</f>
        <v>18.042000000000002</v>
      </c>
      <c r="G63" s="4">
        <f t="shared" si="13"/>
        <v>1.4954579999999995</v>
      </c>
      <c r="H63" s="34">
        <f>'Cover Sheet'!F63</f>
        <v>8</v>
      </c>
      <c r="I63" s="4">
        <f t="shared" si="14"/>
        <v>2.3624999999999998</v>
      </c>
      <c r="J63" s="13">
        <f t="shared" si="15"/>
        <v>28.487947999999982</v>
      </c>
      <c r="K63" s="6"/>
      <c r="L63" s="6"/>
      <c r="M63" s="7">
        <f t="shared" si="16"/>
        <v>54.475541999999997</v>
      </c>
      <c r="N63" s="8">
        <f t="shared" si="17"/>
        <v>56</v>
      </c>
      <c r="T63" s="55">
        <f t="shared" si="18"/>
        <v>0.12998999999998029</v>
      </c>
      <c r="U63" s="56">
        <f t="shared" si="10"/>
        <v>72.963489999999979</v>
      </c>
    </row>
    <row r="64" spans="2:21" ht="20.100000000000001" customHeight="1" x14ac:dyDescent="0.25">
      <c r="B64" s="33">
        <f>'Cover Sheet'!B64</f>
        <v>57</v>
      </c>
      <c r="C64" s="34">
        <f>'Cover Sheet'!C64:D64</f>
        <v>1597.7</v>
      </c>
      <c r="D64" s="5">
        <f t="shared" si="11"/>
        <v>-0.29999999999995453</v>
      </c>
      <c r="E64" s="4">
        <f t="shared" si="12"/>
        <v>0.12998999999998029</v>
      </c>
      <c r="F64" s="34">
        <f>'Cover Sheet'!E64</f>
        <v>18.042000000000002</v>
      </c>
      <c r="G64" s="4">
        <f t="shared" si="13"/>
        <v>1.4954579999999995</v>
      </c>
      <c r="H64" s="34">
        <f>'Cover Sheet'!F64</f>
        <v>8</v>
      </c>
      <c r="I64" s="4">
        <f t="shared" si="14"/>
        <v>2.3624999999999998</v>
      </c>
      <c r="J64" s="13">
        <f t="shared" si="15"/>
        <v>28.487947999999982</v>
      </c>
      <c r="K64" s="6"/>
      <c r="L64" s="6"/>
      <c r="M64" s="7">
        <f t="shared" si="16"/>
        <v>54.475541999999997</v>
      </c>
      <c r="N64" s="8">
        <f t="shared" si="17"/>
        <v>57</v>
      </c>
      <c r="T64" s="55">
        <f t="shared" si="18"/>
        <v>0.12998999999998029</v>
      </c>
      <c r="U64" s="56">
        <f t="shared" si="10"/>
        <v>72.963489999999979</v>
      </c>
    </row>
    <row r="65" spans="2:21" ht="20.100000000000001" customHeight="1" x14ac:dyDescent="0.25">
      <c r="B65" s="33">
        <f>'Cover Sheet'!B65</f>
        <v>58</v>
      </c>
      <c r="C65" s="34">
        <f>'Cover Sheet'!C65:D65</f>
        <v>1597.7</v>
      </c>
      <c r="D65" s="5">
        <f t="shared" si="11"/>
        <v>-0.29999999999995453</v>
      </c>
      <c r="E65" s="4">
        <f t="shared" si="12"/>
        <v>0.12998999999998029</v>
      </c>
      <c r="F65" s="34">
        <f>'Cover Sheet'!E65</f>
        <v>18.042000000000002</v>
      </c>
      <c r="G65" s="4">
        <f t="shared" si="13"/>
        <v>1.4954579999999995</v>
      </c>
      <c r="H65" s="34">
        <f>'Cover Sheet'!F65</f>
        <v>8</v>
      </c>
      <c r="I65" s="4">
        <f t="shared" si="14"/>
        <v>2.3624999999999998</v>
      </c>
      <c r="J65" s="13">
        <f t="shared" si="15"/>
        <v>28.487947999999982</v>
      </c>
      <c r="K65" s="6"/>
      <c r="L65" s="6"/>
      <c r="M65" s="7">
        <f t="shared" si="16"/>
        <v>54.475541999999997</v>
      </c>
      <c r="N65" s="8">
        <f t="shared" si="17"/>
        <v>58</v>
      </c>
      <c r="T65" s="55">
        <f t="shared" si="18"/>
        <v>0.12998999999998029</v>
      </c>
      <c r="U65" s="56">
        <f t="shared" si="10"/>
        <v>72.963489999999979</v>
      </c>
    </row>
    <row r="66" spans="2:21" ht="20.100000000000001" customHeight="1" x14ac:dyDescent="0.25">
      <c r="B66" s="33">
        <f>'Cover Sheet'!B66</f>
        <v>59</v>
      </c>
      <c r="C66" s="34">
        <f>'Cover Sheet'!C66:D66</f>
        <v>1597.7</v>
      </c>
      <c r="D66" s="5">
        <f t="shared" si="11"/>
        <v>-0.29999999999995453</v>
      </c>
      <c r="E66" s="4">
        <f t="shared" si="12"/>
        <v>0.12998999999998029</v>
      </c>
      <c r="F66" s="34">
        <f>'Cover Sheet'!E66</f>
        <v>18.042000000000002</v>
      </c>
      <c r="G66" s="4">
        <f t="shared" si="13"/>
        <v>1.4954579999999995</v>
      </c>
      <c r="H66" s="34">
        <f>'Cover Sheet'!F66</f>
        <v>8</v>
      </c>
      <c r="I66" s="4">
        <f t="shared" si="14"/>
        <v>2.3624999999999998</v>
      </c>
      <c r="J66" s="13">
        <f t="shared" si="15"/>
        <v>28.487947999999982</v>
      </c>
      <c r="K66" s="6"/>
      <c r="L66" s="6"/>
      <c r="M66" s="7">
        <f t="shared" si="16"/>
        <v>54.475541999999997</v>
      </c>
      <c r="N66" s="8">
        <f t="shared" si="17"/>
        <v>59</v>
      </c>
      <c r="T66" s="55">
        <f t="shared" si="18"/>
        <v>0.12998999999998029</v>
      </c>
      <c r="U66" s="56">
        <f t="shared" si="10"/>
        <v>72.963489999999979</v>
      </c>
    </row>
    <row r="67" spans="2:21" ht="20.100000000000001" customHeight="1" x14ac:dyDescent="0.25">
      <c r="B67" s="33">
        <f>'Cover Sheet'!B67</f>
        <v>60</v>
      </c>
      <c r="C67" s="34">
        <f>'Cover Sheet'!C67:D67</f>
        <v>1597.7</v>
      </c>
      <c r="D67" s="5">
        <f t="shared" si="11"/>
        <v>-0.29999999999995453</v>
      </c>
      <c r="E67" s="4">
        <f t="shared" si="12"/>
        <v>0.12998999999998029</v>
      </c>
      <c r="F67" s="34">
        <f>'Cover Sheet'!E67</f>
        <v>18.042000000000002</v>
      </c>
      <c r="G67" s="4">
        <f t="shared" si="13"/>
        <v>1.4954579999999995</v>
      </c>
      <c r="H67" s="34">
        <f>'Cover Sheet'!F67</f>
        <v>8</v>
      </c>
      <c r="I67" s="4">
        <f t="shared" si="14"/>
        <v>2.3624999999999998</v>
      </c>
      <c r="J67" s="13">
        <f t="shared" si="15"/>
        <v>28.487947999999982</v>
      </c>
      <c r="K67" s="6"/>
      <c r="L67" s="6"/>
      <c r="M67" s="7">
        <f t="shared" si="16"/>
        <v>54.475541999999997</v>
      </c>
      <c r="N67" s="8">
        <f t="shared" si="17"/>
        <v>60</v>
      </c>
      <c r="T67" s="55">
        <f t="shared" si="18"/>
        <v>0.12998999999998029</v>
      </c>
      <c r="U67" s="56">
        <f t="shared" si="10"/>
        <v>72.963489999999979</v>
      </c>
    </row>
    <row r="68" spans="2:21" ht="20.100000000000001" customHeight="1" x14ac:dyDescent="0.25">
      <c r="B68" s="33">
        <f>'Cover Sheet'!B68</f>
        <v>61</v>
      </c>
      <c r="C68" s="34">
        <f>'Cover Sheet'!C68:D68</f>
        <v>1597.7</v>
      </c>
      <c r="D68" s="5">
        <f t="shared" si="11"/>
        <v>-0.29999999999995453</v>
      </c>
      <c r="E68" s="4">
        <f t="shared" si="12"/>
        <v>0.12998999999998029</v>
      </c>
      <c r="F68" s="34">
        <f>'Cover Sheet'!E68</f>
        <v>18.042000000000002</v>
      </c>
      <c r="G68" s="4">
        <f t="shared" si="13"/>
        <v>1.4954579999999995</v>
      </c>
      <c r="H68" s="34">
        <f>'Cover Sheet'!F68</f>
        <v>8</v>
      </c>
      <c r="I68" s="4">
        <f t="shared" si="14"/>
        <v>2.3624999999999998</v>
      </c>
      <c r="J68" s="13">
        <f t="shared" si="15"/>
        <v>28.487947999999982</v>
      </c>
      <c r="K68" s="6"/>
      <c r="L68" s="6"/>
      <c r="M68" s="7">
        <f t="shared" si="16"/>
        <v>54.475541999999997</v>
      </c>
      <c r="N68" s="8">
        <f t="shared" si="17"/>
        <v>61</v>
      </c>
      <c r="T68" s="55">
        <f t="shared" si="18"/>
        <v>0.12998999999998029</v>
      </c>
      <c r="U68" s="56">
        <f t="shared" si="10"/>
        <v>72.963489999999979</v>
      </c>
    </row>
    <row r="69" spans="2:21" ht="20.100000000000001" customHeight="1" x14ac:dyDescent="0.25">
      <c r="B69" s="33">
        <f>'Cover Sheet'!B69</f>
        <v>62</v>
      </c>
      <c r="C69" s="34">
        <f>'Cover Sheet'!C69:D69</f>
        <v>1597.7</v>
      </c>
      <c r="D69" s="5">
        <f t="shared" si="11"/>
        <v>-0.29999999999995453</v>
      </c>
      <c r="E69" s="4">
        <f t="shared" si="12"/>
        <v>0.12998999999998029</v>
      </c>
      <c r="F69" s="34">
        <f>'Cover Sheet'!E69</f>
        <v>18.042000000000002</v>
      </c>
      <c r="G69" s="4">
        <f t="shared" si="13"/>
        <v>1.4954579999999995</v>
      </c>
      <c r="H69" s="34">
        <f>'Cover Sheet'!F69</f>
        <v>8</v>
      </c>
      <c r="I69" s="4">
        <f t="shared" si="14"/>
        <v>2.3624999999999998</v>
      </c>
      <c r="J69" s="13">
        <f t="shared" si="15"/>
        <v>28.487947999999982</v>
      </c>
      <c r="K69" s="6"/>
      <c r="L69" s="6"/>
      <c r="M69" s="7">
        <f t="shared" si="16"/>
        <v>54.475541999999997</v>
      </c>
      <c r="N69" s="8">
        <f t="shared" si="17"/>
        <v>62</v>
      </c>
      <c r="T69" s="55">
        <f t="shared" si="18"/>
        <v>0.12998999999998029</v>
      </c>
      <c r="U69" s="56">
        <f t="shared" si="10"/>
        <v>72.963489999999979</v>
      </c>
    </row>
    <row r="70" spans="2:21" ht="20.100000000000001" customHeight="1" x14ac:dyDescent="0.25">
      <c r="B70" s="33">
        <f>'Cover Sheet'!B70</f>
        <v>63</v>
      </c>
      <c r="C70" s="34">
        <f>'Cover Sheet'!C70:D70</f>
        <v>1597.7</v>
      </c>
      <c r="D70" s="5">
        <f t="shared" si="11"/>
        <v>-0.29999999999995453</v>
      </c>
      <c r="E70" s="4">
        <f t="shared" si="12"/>
        <v>0.12998999999998029</v>
      </c>
      <c r="F70" s="34">
        <f>'Cover Sheet'!E70</f>
        <v>18.042000000000002</v>
      </c>
      <c r="G70" s="4">
        <f t="shared" si="13"/>
        <v>1.4954579999999995</v>
      </c>
      <c r="H70" s="34">
        <f>'Cover Sheet'!F70</f>
        <v>8</v>
      </c>
      <c r="I70" s="4">
        <f t="shared" si="14"/>
        <v>2.3624999999999998</v>
      </c>
      <c r="J70" s="13">
        <f t="shared" si="15"/>
        <v>28.487947999999982</v>
      </c>
      <c r="K70" s="6"/>
      <c r="L70" s="6"/>
      <c r="M70" s="7">
        <f t="shared" si="16"/>
        <v>54.475541999999997</v>
      </c>
      <c r="N70" s="8">
        <f t="shared" si="17"/>
        <v>63</v>
      </c>
      <c r="T70" s="55">
        <f t="shared" si="18"/>
        <v>0.12998999999998029</v>
      </c>
      <c r="U70" s="56">
        <f t="shared" si="10"/>
        <v>72.963489999999979</v>
      </c>
    </row>
    <row r="71" spans="2:21" ht="20.100000000000001" customHeight="1" x14ac:dyDescent="0.25">
      <c r="B71" s="33">
        <f>'Cover Sheet'!B71</f>
        <v>64</v>
      </c>
      <c r="C71" s="34">
        <f>'Cover Sheet'!C71:D71</f>
        <v>1597.7</v>
      </c>
      <c r="D71" s="5">
        <f t="shared" si="11"/>
        <v>-0.29999999999995453</v>
      </c>
      <c r="E71" s="4">
        <f t="shared" si="12"/>
        <v>0.12998999999998029</v>
      </c>
      <c r="F71" s="34">
        <f>'Cover Sheet'!E71</f>
        <v>18.042000000000002</v>
      </c>
      <c r="G71" s="4">
        <f t="shared" si="13"/>
        <v>1.4954579999999995</v>
      </c>
      <c r="H71" s="34">
        <f>'Cover Sheet'!F71</f>
        <v>8</v>
      </c>
      <c r="I71" s="4">
        <f t="shared" si="14"/>
        <v>2.3624999999999998</v>
      </c>
      <c r="J71" s="13">
        <f t="shared" si="15"/>
        <v>28.487947999999982</v>
      </c>
      <c r="K71" s="6"/>
      <c r="L71" s="6"/>
      <c r="M71" s="7">
        <f t="shared" si="16"/>
        <v>54.475541999999997</v>
      </c>
      <c r="N71" s="8">
        <f t="shared" si="17"/>
        <v>64</v>
      </c>
      <c r="T71" s="55">
        <f t="shared" si="18"/>
        <v>0.12998999999998029</v>
      </c>
      <c r="U71" s="56">
        <f t="shared" si="10"/>
        <v>72.963489999999979</v>
      </c>
    </row>
    <row r="72" spans="2:21" ht="20.100000000000001" customHeight="1" x14ac:dyDescent="0.25">
      <c r="B72" s="33">
        <f>'Cover Sheet'!B72</f>
        <v>65</v>
      </c>
      <c r="C72" s="34">
        <f>'Cover Sheet'!C72:D72</f>
        <v>1597.7</v>
      </c>
      <c r="D72" s="5">
        <f t="shared" si="11"/>
        <v>-0.29999999999995453</v>
      </c>
      <c r="E72" s="4">
        <f t="shared" si="12"/>
        <v>0.12998999999998029</v>
      </c>
      <c r="F72" s="34">
        <f>'Cover Sheet'!E72</f>
        <v>18.042000000000002</v>
      </c>
      <c r="G72" s="4">
        <f t="shared" si="13"/>
        <v>1.4954579999999995</v>
      </c>
      <c r="H72" s="34">
        <f>'Cover Sheet'!F72</f>
        <v>8</v>
      </c>
      <c r="I72" s="4">
        <f t="shared" si="14"/>
        <v>2.3624999999999998</v>
      </c>
      <c r="J72" s="13">
        <f t="shared" si="15"/>
        <v>28.487947999999982</v>
      </c>
      <c r="K72" s="6"/>
      <c r="L72" s="6"/>
      <c r="M72" s="7">
        <f t="shared" ref="M72:M107" si="19">U72-(J72-10)</f>
        <v>54.475541999999997</v>
      </c>
      <c r="N72" s="8">
        <f t="shared" ref="N72:N106" si="20">B72</f>
        <v>65</v>
      </c>
      <c r="T72" s="55">
        <f t="shared" ref="T72:T107" si="21">D72*-0.4333</f>
        <v>0.12998999999998029</v>
      </c>
      <c r="U72" s="56">
        <f t="shared" si="10"/>
        <v>72.963489999999979</v>
      </c>
    </row>
    <row r="73" spans="2:21" ht="20.100000000000001" customHeight="1" x14ac:dyDescent="0.25">
      <c r="B73" s="33">
        <f>'Cover Sheet'!B73</f>
        <v>66</v>
      </c>
      <c r="C73" s="34">
        <f>'Cover Sheet'!C73:D73</f>
        <v>1597.7</v>
      </c>
      <c r="D73" s="5">
        <f t="shared" si="11"/>
        <v>-0.29999999999995453</v>
      </c>
      <c r="E73" s="4">
        <f t="shared" si="12"/>
        <v>0.12998999999998029</v>
      </c>
      <c r="F73" s="34">
        <f>'Cover Sheet'!E73</f>
        <v>18.042000000000002</v>
      </c>
      <c r="G73" s="4">
        <f t="shared" si="13"/>
        <v>1.4954579999999995</v>
      </c>
      <c r="H73" s="34">
        <f>'Cover Sheet'!F73</f>
        <v>8</v>
      </c>
      <c r="I73" s="4">
        <f t="shared" si="14"/>
        <v>2.3624999999999998</v>
      </c>
      <c r="J73" s="13">
        <f t="shared" si="15"/>
        <v>28.487947999999982</v>
      </c>
      <c r="K73" s="6"/>
      <c r="L73" s="6"/>
      <c r="M73" s="7">
        <f t="shared" si="19"/>
        <v>54.475541999999997</v>
      </c>
      <c r="N73" s="8">
        <f t="shared" si="20"/>
        <v>66</v>
      </c>
      <c r="T73" s="55">
        <f t="shared" si="21"/>
        <v>0.12998999999998029</v>
      </c>
      <c r="U73" s="56">
        <f t="shared" si="10"/>
        <v>72.963489999999979</v>
      </c>
    </row>
    <row r="74" spans="2:21" ht="20.100000000000001" customHeight="1" x14ac:dyDescent="0.25">
      <c r="B74" s="33">
        <f>'Cover Sheet'!B74</f>
        <v>67</v>
      </c>
      <c r="C74" s="34">
        <f>'Cover Sheet'!C74:D74</f>
        <v>1597.7</v>
      </c>
      <c r="D74" s="5">
        <f t="shared" si="11"/>
        <v>-0.29999999999995453</v>
      </c>
      <c r="E74" s="4">
        <f t="shared" si="12"/>
        <v>0.12998999999998029</v>
      </c>
      <c r="F74" s="34">
        <f>'Cover Sheet'!E74</f>
        <v>18.042000000000002</v>
      </c>
      <c r="G74" s="4">
        <f t="shared" si="13"/>
        <v>1.4954579999999995</v>
      </c>
      <c r="H74" s="34">
        <f>'Cover Sheet'!F74</f>
        <v>8</v>
      </c>
      <c r="I74" s="4">
        <f t="shared" si="14"/>
        <v>2.3624999999999998</v>
      </c>
      <c r="J74" s="13">
        <f t="shared" si="15"/>
        <v>28.487947999999982</v>
      </c>
      <c r="K74" s="6"/>
      <c r="L74" s="6"/>
      <c r="M74" s="7">
        <f t="shared" si="19"/>
        <v>54.475541999999997</v>
      </c>
      <c r="N74" s="8">
        <f t="shared" si="20"/>
        <v>67</v>
      </c>
      <c r="T74" s="55">
        <f t="shared" si="21"/>
        <v>0.12998999999998029</v>
      </c>
      <c r="U74" s="56">
        <f t="shared" ref="U74:U106" si="22">$D$6+T74-(5*0.4333)</f>
        <v>72.963489999999979</v>
      </c>
    </row>
    <row r="75" spans="2:21" ht="20.100000000000001" customHeight="1" x14ac:dyDescent="0.25">
      <c r="B75" s="33">
        <f>'Cover Sheet'!B75</f>
        <v>68</v>
      </c>
      <c r="C75" s="34">
        <f>'Cover Sheet'!C75:D75</f>
        <v>1597.7</v>
      </c>
      <c r="D75" s="5">
        <f t="shared" si="11"/>
        <v>-0.29999999999995453</v>
      </c>
      <c r="E75" s="4">
        <f t="shared" si="12"/>
        <v>0.12998999999998029</v>
      </c>
      <c r="F75" s="34">
        <f>'Cover Sheet'!E75</f>
        <v>18.042000000000002</v>
      </c>
      <c r="G75" s="4">
        <f t="shared" si="13"/>
        <v>1.4954579999999995</v>
      </c>
      <c r="H75" s="34">
        <f>'Cover Sheet'!F75</f>
        <v>8</v>
      </c>
      <c r="I75" s="4">
        <f t="shared" si="14"/>
        <v>2.3624999999999998</v>
      </c>
      <c r="J75" s="13">
        <f t="shared" si="15"/>
        <v>28.487947999999982</v>
      </c>
      <c r="K75" s="6"/>
      <c r="L75" s="6"/>
      <c r="M75" s="7">
        <f t="shared" si="19"/>
        <v>54.475541999999997</v>
      </c>
      <c r="N75" s="8">
        <f t="shared" si="20"/>
        <v>68</v>
      </c>
      <c r="T75" s="55">
        <f t="shared" si="21"/>
        <v>0.12998999999998029</v>
      </c>
      <c r="U75" s="56">
        <f t="shared" si="22"/>
        <v>72.963489999999979</v>
      </c>
    </row>
    <row r="76" spans="2:21" ht="20.100000000000001" customHeight="1" x14ac:dyDescent="0.25">
      <c r="B76" s="33">
        <f>'Cover Sheet'!B76</f>
        <v>69</v>
      </c>
      <c r="C76" s="34">
        <f>'Cover Sheet'!C76:D76</f>
        <v>1597.7</v>
      </c>
      <c r="D76" s="5">
        <f t="shared" si="11"/>
        <v>-0.29999999999995453</v>
      </c>
      <c r="E76" s="4">
        <f t="shared" si="12"/>
        <v>0.12998999999998029</v>
      </c>
      <c r="F76" s="34">
        <f>'Cover Sheet'!E76</f>
        <v>18.042000000000002</v>
      </c>
      <c r="G76" s="4">
        <f t="shared" si="13"/>
        <v>1.4954579999999995</v>
      </c>
      <c r="H76" s="34">
        <f>'Cover Sheet'!F76</f>
        <v>8</v>
      </c>
      <c r="I76" s="4">
        <f t="shared" si="14"/>
        <v>2.3624999999999998</v>
      </c>
      <c r="J76" s="13">
        <f t="shared" si="15"/>
        <v>28.487947999999982</v>
      </c>
      <c r="K76" s="6"/>
      <c r="L76" s="6"/>
      <c r="M76" s="7">
        <f t="shared" si="19"/>
        <v>54.475541999999997</v>
      </c>
      <c r="N76" s="8">
        <f t="shared" si="20"/>
        <v>69</v>
      </c>
      <c r="T76" s="55">
        <f t="shared" si="21"/>
        <v>0.12998999999998029</v>
      </c>
      <c r="U76" s="56">
        <f t="shared" si="22"/>
        <v>72.963489999999979</v>
      </c>
    </row>
    <row r="77" spans="2:21" ht="20.100000000000001" customHeight="1" x14ac:dyDescent="0.25">
      <c r="B77" s="33">
        <f>'Cover Sheet'!B77</f>
        <v>70</v>
      </c>
      <c r="C77" s="34">
        <f>'Cover Sheet'!C77:D77</f>
        <v>1597.7</v>
      </c>
      <c r="D77" s="5">
        <f t="shared" si="11"/>
        <v>-0.29999999999995453</v>
      </c>
      <c r="E77" s="4">
        <f t="shared" si="12"/>
        <v>0.12998999999998029</v>
      </c>
      <c r="F77" s="34">
        <f>'Cover Sheet'!E77</f>
        <v>18.042000000000002</v>
      </c>
      <c r="G77" s="4">
        <f t="shared" si="13"/>
        <v>1.4954579999999995</v>
      </c>
      <c r="H77" s="34">
        <f>'Cover Sheet'!F77</f>
        <v>8</v>
      </c>
      <c r="I77" s="4">
        <f t="shared" si="14"/>
        <v>2.3624999999999998</v>
      </c>
      <c r="J77" s="13">
        <f t="shared" si="15"/>
        <v>28.487947999999982</v>
      </c>
      <c r="K77" s="6"/>
      <c r="L77" s="6"/>
      <c r="M77" s="7">
        <f t="shared" si="19"/>
        <v>54.475541999999997</v>
      </c>
      <c r="N77" s="8">
        <f t="shared" si="20"/>
        <v>70</v>
      </c>
      <c r="T77" s="55">
        <f t="shared" si="21"/>
        <v>0.12998999999998029</v>
      </c>
      <c r="U77" s="56">
        <f t="shared" si="22"/>
        <v>72.963489999999979</v>
      </c>
    </row>
    <row r="78" spans="2:21" ht="20.100000000000001" customHeight="1" x14ac:dyDescent="0.25">
      <c r="B78" s="33">
        <f>'Cover Sheet'!B78</f>
        <v>71</v>
      </c>
      <c r="C78" s="34">
        <f>'Cover Sheet'!C78:D78</f>
        <v>1597.7</v>
      </c>
      <c r="D78" s="5">
        <f t="shared" si="11"/>
        <v>-0.29999999999995453</v>
      </c>
      <c r="E78" s="4">
        <f t="shared" si="12"/>
        <v>0.12998999999998029</v>
      </c>
      <c r="F78" s="34">
        <f>'Cover Sheet'!E78</f>
        <v>18.042000000000002</v>
      </c>
      <c r="G78" s="4">
        <f t="shared" si="13"/>
        <v>1.4954579999999995</v>
      </c>
      <c r="H78" s="34">
        <f>'Cover Sheet'!F78</f>
        <v>8</v>
      </c>
      <c r="I78" s="4">
        <f t="shared" si="14"/>
        <v>2.3624999999999998</v>
      </c>
      <c r="J78" s="13">
        <f t="shared" si="15"/>
        <v>28.487947999999982</v>
      </c>
      <c r="K78" s="6"/>
      <c r="L78" s="6"/>
      <c r="M78" s="7">
        <f t="shared" si="19"/>
        <v>54.475541999999997</v>
      </c>
      <c r="N78" s="8">
        <f t="shared" si="20"/>
        <v>71</v>
      </c>
      <c r="T78" s="55">
        <f t="shared" si="21"/>
        <v>0.12998999999998029</v>
      </c>
      <c r="U78" s="56">
        <f t="shared" si="22"/>
        <v>72.963489999999979</v>
      </c>
    </row>
    <row r="79" spans="2:21" ht="20.100000000000001" customHeight="1" x14ac:dyDescent="0.25">
      <c r="B79" s="33">
        <f>'Cover Sheet'!B79</f>
        <v>72</v>
      </c>
      <c r="C79" s="34">
        <f>'Cover Sheet'!C79:D79</f>
        <v>1597.7</v>
      </c>
      <c r="D79" s="5">
        <f t="shared" si="11"/>
        <v>-0.29999999999995453</v>
      </c>
      <c r="E79" s="4">
        <f t="shared" si="12"/>
        <v>0.12998999999998029</v>
      </c>
      <c r="F79" s="34">
        <f>'Cover Sheet'!E79</f>
        <v>18.042000000000002</v>
      </c>
      <c r="G79" s="4">
        <f t="shared" si="13"/>
        <v>1.4954579999999995</v>
      </c>
      <c r="H79" s="34">
        <f>'Cover Sheet'!F79</f>
        <v>8</v>
      </c>
      <c r="I79" s="4">
        <f t="shared" si="14"/>
        <v>2.3624999999999998</v>
      </c>
      <c r="J79" s="13">
        <f t="shared" si="15"/>
        <v>28.487947999999982</v>
      </c>
      <c r="K79" s="6"/>
      <c r="L79" s="6"/>
      <c r="M79" s="7">
        <f t="shared" si="19"/>
        <v>54.475541999999997</v>
      </c>
      <c r="N79" s="8">
        <f t="shared" si="20"/>
        <v>72</v>
      </c>
      <c r="T79" s="55">
        <f t="shared" si="21"/>
        <v>0.12998999999998029</v>
      </c>
      <c r="U79" s="56">
        <f t="shared" si="22"/>
        <v>72.963489999999979</v>
      </c>
    </row>
    <row r="80" spans="2:21" ht="20.100000000000001" customHeight="1" x14ac:dyDescent="0.25">
      <c r="B80" s="33">
        <f>'Cover Sheet'!B80</f>
        <v>73</v>
      </c>
      <c r="C80" s="34">
        <f>'Cover Sheet'!C80:D80</f>
        <v>1597.7</v>
      </c>
      <c r="D80" s="5">
        <f t="shared" si="11"/>
        <v>-0.29999999999995453</v>
      </c>
      <c r="E80" s="4">
        <f t="shared" si="12"/>
        <v>0.12998999999998029</v>
      </c>
      <c r="F80" s="34">
        <f>'Cover Sheet'!E80</f>
        <v>18.042000000000002</v>
      </c>
      <c r="G80" s="4">
        <f t="shared" si="13"/>
        <v>1.4954579999999995</v>
      </c>
      <c r="H80" s="34">
        <f>'Cover Sheet'!F80</f>
        <v>8</v>
      </c>
      <c r="I80" s="4">
        <f t="shared" si="14"/>
        <v>2.3624999999999998</v>
      </c>
      <c r="J80" s="13">
        <f t="shared" si="15"/>
        <v>28.487947999999982</v>
      </c>
      <c r="K80" s="6"/>
      <c r="L80" s="6"/>
      <c r="M80" s="7">
        <f t="shared" si="19"/>
        <v>54.475541999999997</v>
      </c>
      <c r="N80" s="8">
        <f t="shared" si="20"/>
        <v>73</v>
      </c>
      <c r="T80" s="55">
        <f t="shared" si="21"/>
        <v>0.12998999999998029</v>
      </c>
      <c r="U80" s="56">
        <f t="shared" si="22"/>
        <v>72.963489999999979</v>
      </c>
    </row>
    <row r="81" spans="2:21" ht="20.100000000000001" customHeight="1" x14ac:dyDescent="0.25">
      <c r="B81" s="33">
        <f>'Cover Sheet'!B81</f>
        <v>74</v>
      </c>
      <c r="C81" s="34">
        <f>'Cover Sheet'!C81:D81</f>
        <v>1597.7</v>
      </c>
      <c r="D81" s="5">
        <f t="shared" si="11"/>
        <v>-0.29999999999995453</v>
      </c>
      <c r="E81" s="4">
        <f t="shared" si="12"/>
        <v>0.12998999999998029</v>
      </c>
      <c r="F81" s="34">
        <f>'Cover Sheet'!E81</f>
        <v>18.042000000000002</v>
      </c>
      <c r="G81" s="4">
        <f t="shared" si="13"/>
        <v>1.4954579999999995</v>
      </c>
      <c r="H81" s="34">
        <f>'Cover Sheet'!F81</f>
        <v>8</v>
      </c>
      <c r="I81" s="4">
        <f t="shared" si="14"/>
        <v>2.3624999999999998</v>
      </c>
      <c r="J81" s="13">
        <f t="shared" si="15"/>
        <v>28.487947999999982</v>
      </c>
      <c r="K81" s="6"/>
      <c r="L81" s="6"/>
      <c r="M81" s="7">
        <f t="shared" si="19"/>
        <v>54.475541999999997</v>
      </c>
      <c r="N81" s="8">
        <f t="shared" si="20"/>
        <v>74</v>
      </c>
      <c r="T81" s="55">
        <f t="shared" si="21"/>
        <v>0.12998999999998029</v>
      </c>
      <c r="U81" s="56">
        <f t="shared" si="22"/>
        <v>72.963489999999979</v>
      </c>
    </row>
    <row r="82" spans="2:21" ht="20.100000000000001" customHeight="1" x14ac:dyDescent="0.25">
      <c r="B82" s="33">
        <f>'Cover Sheet'!B82</f>
        <v>75</v>
      </c>
      <c r="C82" s="34">
        <f>'Cover Sheet'!C82:D82</f>
        <v>1597.7</v>
      </c>
      <c r="D82" s="5">
        <f t="shared" si="11"/>
        <v>-0.29999999999995453</v>
      </c>
      <c r="E82" s="4">
        <f t="shared" si="12"/>
        <v>0.12998999999998029</v>
      </c>
      <c r="F82" s="34">
        <f>'Cover Sheet'!E82</f>
        <v>18.042000000000002</v>
      </c>
      <c r="G82" s="4">
        <f t="shared" si="13"/>
        <v>1.4954579999999995</v>
      </c>
      <c r="H82" s="34">
        <f>'Cover Sheet'!F82</f>
        <v>8</v>
      </c>
      <c r="I82" s="4">
        <f t="shared" si="14"/>
        <v>2.3624999999999998</v>
      </c>
      <c r="J82" s="13">
        <f t="shared" si="15"/>
        <v>28.487947999999982</v>
      </c>
      <c r="K82" s="6"/>
      <c r="L82" s="6"/>
      <c r="M82" s="7">
        <f t="shared" si="19"/>
        <v>54.475541999999997</v>
      </c>
      <c r="N82" s="8">
        <f t="shared" si="20"/>
        <v>75</v>
      </c>
      <c r="T82" s="55">
        <f t="shared" si="21"/>
        <v>0.12998999999998029</v>
      </c>
      <c r="U82" s="56">
        <f t="shared" si="22"/>
        <v>72.963489999999979</v>
      </c>
    </row>
    <row r="83" spans="2:21" ht="20.100000000000001" customHeight="1" x14ac:dyDescent="0.25">
      <c r="B83" s="33">
        <f>'Cover Sheet'!B83</f>
        <v>76</v>
      </c>
      <c r="C83" s="34">
        <f>'Cover Sheet'!C83:D83</f>
        <v>1597.7</v>
      </c>
      <c r="D83" s="5">
        <f t="shared" si="11"/>
        <v>-0.29999999999995453</v>
      </c>
      <c r="E83" s="4">
        <f t="shared" si="12"/>
        <v>0.12998999999998029</v>
      </c>
      <c r="F83" s="34">
        <f>'Cover Sheet'!E83</f>
        <v>18.042000000000002</v>
      </c>
      <c r="G83" s="4">
        <f t="shared" si="13"/>
        <v>1.4954579999999995</v>
      </c>
      <c r="H83" s="34">
        <f>'Cover Sheet'!F83</f>
        <v>8</v>
      </c>
      <c r="I83" s="4">
        <f t="shared" si="14"/>
        <v>2.3624999999999998</v>
      </c>
      <c r="J83" s="13">
        <f t="shared" si="15"/>
        <v>28.487947999999982</v>
      </c>
      <c r="K83" s="6"/>
      <c r="L83" s="6"/>
      <c r="M83" s="7">
        <f t="shared" si="19"/>
        <v>54.475541999999997</v>
      </c>
      <c r="N83" s="8">
        <f t="shared" si="20"/>
        <v>76</v>
      </c>
      <c r="T83" s="55">
        <f t="shared" si="21"/>
        <v>0.12998999999998029</v>
      </c>
      <c r="U83" s="56">
        <f t="shared" ref="U83:U88" si="23">$D$6+T83-(5*0.4333)</f>
        <v>72.963489999999979</v>
      </c>
    </row>
    <row r="84" spans="2:21" ht="20.100000000000001" customHeight="1" x14ac:dyDescent="0.25">
      <c r="B84" s="33">
        <f>'Cover Sheet'!B84</f>
        <v>77</v>
      </c>
      <c r="C84" s="34">
        <f>'Cover Sheet'!C84:D84</f>
        <v>1597.7</v>
      </c>
      <c r="D84" s="5">
        <f t="shared" si="11"/>
        <v>-0.29999999999995453</v>
      </c>
      <c r="E84" s="4">
        <f t="shared" si="12"/>
        <v>0.12998999999998029</v>
      </c>
      <c r="F84" s="34">
        <f>'Cover Sheet'!E84</f>
        <v>18.042000000000002</v>
      </c>
      <c r="G84" s="4">
        <f t="shared" si="13"/>
        <v>1.4954579999999995</v>
      </c>
      <c r="H84" s="34">
        <f>'Cover Sheet'!F84</f>
        <v>8</v>
      </c>
      <c r="I84" s="4">
        <f t="shared" si="14"/>
        <v>2.3624999999999998</v>
      </c>
      <c r="J84" s="13">
        <f t="shared" si="15"/>
        <v>28.487947999999982</v>
      </c>
      <c r="K84" s="6"/>
      <c r="L84" s="6"/>
      <c r="M84" s="7">
        <f t="shared" si="19"/>
        <v>54.475541999999997</v>
      </c>
      <c r="N84" s="8">
        <f t="shared" si="20"/>
        <v>77</v>
      </c>
      <c r="T84" s="55">
        <f t="shared" si="21"/>
        <v>0.12998999999998029</v>
      </c>
      <c r="U84" s="56">
        <f t="shared" si="23"/>
        <v>72.963489999999979</v>
      </c>
    </row>
    <row r="85" spans="2:21" ht="20.100000000000001" customHeight="1" x14ac:dyDescent="0.25">
      <c r="B85" s="33">
        <f>'Cover Sheet'!B85</f>
        <v>78</v>
      </c>
      <c r="C85" s="34">
        <f>'Cover Sheet'!C85:D85</f>
        <v>1597.7</v>
      </c>
      <c r="D85" s="5">
        <f t="shared" si="11"/>
        <v>-0.29999999999995453</v>
      </c>
      <c r="E85" s="4">
        <f t="shared" si="12"/>
        <v>0.12998999999998029</v>
      </c>
      <c r="F85" s="34">
        <f>'Cover Sheet'!E85</f>
        <v>18.042000000000002</v>
      </c>
      <c r="G85" s="4">
        <f t="shared" si="13"/>
        <v>1.4954579999999995</v>
      </c>
      <c r="H85" s="34">
        <f>'Cover Sheet'!F85</f>
        <v>8</v>
      </c>
      <c r="I85" s="4">
        <f t="shared" si="14"/>
        <v>2.3624999999999998</v>
      </c>
      <c r="J85" s="13">
        <f t="shared" si="15"/>
        <v>28.487947999999982</v>
      </c>
      <c r="K85" s="6"/>
      <c r="L85" s="6"/>
      <c r="M85" s="7">
        <f t="shared" si="19"/>
        <v>54.475541999999997</v>
      </c>
      <c r="N85" s="8">
        <f t="shared" si="20"/>
        <v>78</v>
      </c>
      <c r="T85" s="55">
        <f t="shared" si="21"/>
        <v>0.12998999999998029</v>
      </c>
      <c r="U85" s="56">
        <f t="shared" si="23"/>
        <v>72.963489999999979</v>
      </c>
    </row>
    <row r="86" spans="2:21" ht="20.100000000000001" customHeight="1" x14ac:dyDescent="0.25">
      <c r="B86" s="33">
        <f>'Cover Sheet'!B86</f>
        <v>79</v>
      </c>
      <c r="C86" s="34">
        <f>'Cover Sheet'!C86:D86</f>
        <v>1597.7</v>
      </c>
      <c r="D86" s="5">
        <f t="shared" si="11"/>
        <v>-0.29999999999995453</v>
      </c>
      <c r="E86" s="4">
        <f t="shared" si="12"/>
        <v>0.12998999999998029</v>
      </c>
      <c r="F86" s="34">
        <f>'Cover Sheet'!E86</f>
        <v>18.042000000000002</v>
      </c>
      <c r="G86" s="4">
        <f t="shared" si="13"/>
        <v>1.4954579999999995</v>
      </c>
      <c r="H86" s="34">
        <f>'Cover Sheet'!F86</f>
        <v>8</v>
      </c>
      <c r="I86" s="4">
        <f t="shared" si="14"/>
        <v>2.3624999999999998</v>
      </c>
      <c r="J86" s="13">
        <f t="shared" si="15"/>
        <v>28.487947999999982</v>
      </c>
      <c r="K86" s="6"/>
      <c r="L86" s="6"/>
      <c r="M86" s="7">
        <f t="shared" si="19"/>
        <v>54.475541999999997</v>
      </c>
      <c r="N86" s="8">
        <f t="shared" si="20"/>
        <v>79</v>
      </c>
      <c r="T86" s="55">
        <f t="shared" si="21"/>
        <v>0.12998999999998029</v>
      </c>
      <c r="U86" s="56">
        <f t="shared" si="23"/>
        <v>72.963489999999979</v>
      </c>
    </row>
    <row r="87" spans="2:21" ht="20.100000000000001" customHeight="1" x14ac:dyDescent="0.25">
      <c r="B87" s="33">
        <f>'Cover Sheet'!B87</f>
        <v>80</v>
      </c>
      <c r="C87" s="34">
        <f>'Cover Sheet'!C87:D87</f>
        <v>1597.7</v>
      </c>
      <c r="D87" s="5">
        <f t="shared" si="11"/>
        <v>-0.29999999999995453</v>
      </c>
      <c r="E87" s="4">
        <f t="shared" si="12"/>
        <v>0.12998999999998029</v>
      </c>
      <c r="F87" s="34">
        <f>'Cover Sheet'!E87</f>
        <v>18.042000000000002</v>
      </c>
      <c r="G87" s="4">
        <f t="shared" si="13"/>
        <v>1.4954579999999995</v>
      </c>
      <c r="H87" s="34">
        <f>'Cover Sheet'!F87</f>
        <v>8</v>
      </c>
      <c r="I87" s="4">
        <f t="shared" si="14"/>
        <v>2.3624999999999998</v>
      </c>
      <c r="J87" s="13">
        <f t="shared" si="15"/>
        <v>28.487947999999982</v>
      </c>
      <c r="K87" s="6"/>
      <c r="L87" s="6"/>
      <c r="M87" s="7">
        <f t="shared" si="19"/>
        <v>54.475541999999997</v>
      </c>
      <c r="N87" s="8">
        <f t="shared" si="20"/>
        <v>80</v>
      </c>
      <c r="T87" s="55">
        <f t="shared" si="21"/>
        <v>0.12998999999998029</v>
      </c>
      <c r="U87" s="56">
        <f t="shared" si="23"/>
        <v>72.963489999999979</v>
      </c>
    </row>
    <row r="88" spans="2:21" ht="20.100000000000001" customHeight="1" x14ac:dyDescent="0.25">
      <c r="B88" s="33">
        <f>'Cover Sheet'!B88</f>
        <v>81</v>
      </c>
      <c r="C88" s="34">
        <f>'Cover Sheet'!C88:D88</f>
        <v>1597.7</v>
      </c>
      <c r="D88" s="5">
        <f t="shared" si="11"/>
        <v>-0.29999999999995453</v>
      </c>
      <c r="E88" s="4">
        <f t="shared" si="12"/>
        <v>0.12998999999998029</v>
      </c>
      <c r="F88" s="34">
        <f>'Cover Sheet'!E88</f>
        <v>18.042000000000002</v>
      </c>
      <c r="G88" s="4">
        <f t="shared" si="13"/>
        <v>1.4954579999999995</v>
      </c>
      <c r="H88" s="34">
        <f>'Cover Sheet'!F88</f>
        <v>8</v>
      </c>
      <c r="I88" s="4">
        <f t="shared" si="14"/>
        <v>2.3624999999999998</v>
      </c>
      <c r="J88" s="13">
        <f t="shared" si="15"/>
        <v>28.487947999999982</v>
      </c>
      <c r="K88" s="6"/>
      <c r="L88" s="6"/>
      <c r="M88" s="7">
        <f t="shared" si="19"/>
        <v>54.475541999999997</v>
      </c>
      <c r="N88" s="8">
        <f t="shared" si="20"/>
        <v>81</v>
      </c>
      <c r="T88" s="55">
        <f t="shared" si="21"/>
        <v>0.12998999999998029</v>
      </c>
      <c r="U88" s="56">
        <f t="shared" si="23"/>
        <v>72.963489999999979</v>
      </c>
    </row>
    <row r="89" spans="2:21" ht="20.100000000000001" customHeight="1" x14ac:dyDescent="0.25">
      <c r="B89" s="33">
        <f>'Cover Sheet'!B89</f>
        <v>82</v>
      </c>
      <c r="C89" s="34">
        <f>'Cover Sheet'!C89:D89</f>
        <v>1597.7</v>
      </c>
      <c r="D89" s="5">
        <f t="shared" si="11"/>
        <v>-0.29999999999995453</v>
      </c>
      <c r="E89" s="4">
        <f t="shared" si="12"/>
        <v>0.12998999999998029</v>
      </c>
      <c r="F89" s="34">
        <f>'Cover Sheet'!E89</f>
        <v>18.042000000000002</v>
      </c>
      <c r="G89" s="4">
        <f t="shared" si="13"/>
        <v>1.4954579999999995</v>
      </c>
      <c r="H89" s="34">
        <f>'Cover Sheet'!F89</f>
        <v>8</v>
      </c>
      <c r="I89" s="4">
        <f t="shared" si="14"/>
        <v>2.3624999999999998</v>
      </c>
      <c r="J89" s="13">
        <f t="shared" si="15"/>
        <v>28.487947999999982</v>
      </c>
      <c r="K89" s="6"/>
      <c r="L89" s="6"/>
      <c r="M89" s="7">
        <f t="shared" si="19"/>
        <v>54.475541999999997</v>
      </c>
      <c r="N89" s="8">
        <f t="shared" si="20"/>
        <v>82</v>
      </c>
      <c r="T89" s="55">
        <f t="shared" si="21"/>
        <v>0.12998999999998029</v>
      </c>
      <c r="U89" s="56">
        <f t="shared" si="22"/>
        <v>72.963489999999979</v>
      </c>
    </row>
    <row r="90" spans="2:21" ht="20.100000000000001" customHeight="1" x14ac:dyDescent="0.25">
      <c r="B90" s="33">
        <f>'Cover Sheet'!B90</f>
        <v>83</v>
      </c>
      <c r="C90" s="34">
        <f>'Cover Sheet'!C90:D90</f>
        <v>1597.7</v>
      </c>
      <c r="D90" s="5">
        <f t="shared" si="11"/>
        <v>-0.29999999999995453</v>
      </c>
      <c r="E90" s="4">
        <f t="shared" si="12"/>
        <v>0.12998999999998029</v>
      </c>
      <c r="F90" s="34">
        <f>'Cover Sheet'!E90</f>
        <v>18.042000000000002</v>
      </c>
      <c r="G90" s="4">
        <f t="shared" si="13"/>
        <v>1.4954579999999995</v>
      </c>
      <c r="H90" s="34">
        <f>'Cover Sheet'!F90</f>
        <v>8</v>
      </c>
      <c r="I90" s="4">
        <f t="shared" si="14"/>
        <v>2.3624999999999998</v>
      </c>
      <c r="J90" s="13">
        <f t="shared" si="15"/>
        <v>28.487947999999982</v>
      </c>
      <c r="K90" s="6"/>
      <c r="L90" s="6"/>
      <c r="M90" s="7">
        <f t="shared" si="19"/>
        <v>54.475541999999997</v>
      </c>
      <c r="N90" s="8">
        <f t="shared" si="20"/>
        <v>83</v>
      </c>
      <c r="T90" s="55">
        <f t="shared" si="21"/>
        <v>0.12998999999998029</v>
      </c>
      <c r="U90" s="56">
        <f t="shared" si="22"/>
        <v>72.963489999999979</v>
      </c>
    </row>
    <row r="91" spans="2:21" ht="20.100000000000001" customHeight="1" x14ac:dyDescent="0.25">
      <c r="B91" s="33">
        <f>'Cover Sheet'!B91</f>
        <v>84</v>
      </c>
      <c r="C91" s="34">
        <f>'Cover Sheet'!C91:D91</f>
        <v>1597.7</v>
      </c>
      <c r="D91" s="5">
        <f t="shared" si="11"/>
        <v>-0.29999999999995453</v>
      </c>
      <c r="E91" s="4">
        <f t="shared" si="12"/>
        <v>0.12998999999998029</v>
      </c>
      <c r="F91" s="34">
        <f>'Cover Sheet'!E91</f>
        <v>18.042000000000002</v>
      </c>
      <c r="G91" s="4">
        <f t="shared" si="13"/>
        <v>1.4954579999999995</v>
      </c>
      <c r="H91" s="34">
        <f>'Cover Sheet'!F91</f>
        <v>8</v>
      </c>
      <c r="I91" s="4">
        <f t="shared" si="14"/>
        <v>2.3624999999999998</v>
      </c>
      <c r="J91" s="13">
        <f t="shared" si="15"/>
        <v>28.487947999999982</v>
      </c>
      <c r="K91" s="6"/>
      <c r="L91" s="6"/>
      <c r="M91" s="7">
        <f t="shared" si="19"/>
        <v>54.475541999999997</v>
      </c>
      <c r="N91" s="8">
        <f t="shared" si="20"/>
        <v>84</v>
      </c>
      <c r="T91" s="55">
        <f t="shared" si="21"/>
        <v>0.12998999999998029</v>
      </c>
      <c r="U91" s="56">
        <f t="shared" si="22"/>
        <v>72.963489999999979</v>
      </c>
    </row>
    <row r="92" spans="2:21" ht="20.100000000000001" customHeight="1" x14ac:dyDescent="0.25">
      <c r="B92" s="33">
        <f>'Cover Sheet'!B92</f>
        <v>85</v>
      </c>
      <c r="C92" s="34">
        <f>'Cover Sheet'!C92:D92</f>
        <v>1597.7</v>
      </c>
      <c r="D92" s="5">
        <f t="shared" si="11"/>
        <v>-0.29999999999995453</v>
      </c>
      <c r="E92" s="4">
        <f t="shared" si="12"/>
        <v>0.12998999999998029</v>
      </c>
      <c r="F92" s="34">
        <f>'Cover Sheet'!E92</f>
        <v>18.042000000000002</v>
      </c>
      <c r="G92" s="4">
        <f t="shared" si="13"/>
        <v>1.4954579999999995</v>
      </c>
      <c r="H92" s="34">
        <f>'Cover Sheet'!F92</f>
        <v>8</v>
      </c>
      <c r="I92" s="4">
        <f t="shared" si="14"/>
        <v>2.3624999999999998</v>
      </c>
      <c r="J92" s="13">
        <f t="shared" si="15"/>
        <v>28.487947999999982</v>
      </c>
      <c r="K92" s="6"/>
      <c r="L92" s="6"/>
      <c r="M92" s="7">
        <f t="shared" si="19"/>
        <v>54.475541999999997</v>
      </c>
      <c r="N92" s="8">
        <f t="shared" si="20"/>
        <v>85</v>
      </c>
      <c r="T92" s="55">
        <f t="shared" si="21"/>
        <v>0.12998999999998029</v>
      </c>
      <c r="U92" s="56">
        <f t="shared" si="22"/>
        <v>72.963489999999979</v>
      </c>
    </row>
    <row r="93" spans="2:21" ht="20.100000000000001" customHeight="1" x14ac:dyDescent="0.25">
      <c r="B93" s="33">
        <f>'Cover Sheet'!B93</f>
        <v>86</v>
      </c>
      <c r="C93" s="34">
        <f>'Cover Sheet'!C93:D93</f>
        <v>1597.7</v>
      </c>
      <c r="D93" s="5">
        <f t="shared" si="11"/>
        <v>-0.29999999999995453</v>
      </c>
      <c r="E93" s="4">
        <f t="shared" si="12"/>
        <v>0.12998999999998029</v>
      </c>
      <c r="F93" s="34">
        <f>'Cover Sheet'!E93</f>
        <v>18.042000000000002</v>
      </c>
      <c r="G93" s="4">
        <f t="shared" si="13"/>
        <v>1.4954579999999995</v>
      </c>
      <c r="H93" s="34">
        <f>'Cover Sheet'!F93</f>
        <v>8</v>
      </c>
      <c r="I93" s="4">
        <f t="shared" si="14"/>
        <v>2.3624999999999998</v>
      </c>
      <c r="J93" s="13">
        <f t="shared" si="15"/>
        <v>28.487947999999982</v>
      </c>
      <c r="K93" s="6"/>
      <c r="L93" s="6"/>
      <c r="M93" s="7">
        <f t="shared" si="19"/>
        <v>54.475541999999997</v>
      </c>
      <c r="N93" s="8">
        <f t="shared" si="20"/>
        <v>86</v>
      </c>
      <c r="T93" s="55">
        <f t="shared" si="21"/>
        <v>0.12998999999998029</v>
      </c>
      <c r="U93" s="56">
        <f t="shared" si="22"/>
        <v>72.963489999999979</v>
      </c>
    </row>
    <row r="94" spans="2:21" ht="20.100000000000001" customHeight="1" x14ac:dyDescent="0.25">
      <c r="B94" s="33">
        <f>'Cover Sheet'!B94</f>
        <v>87</v>
      </c>
      <c r="C94" s="34">
        <f>'Cover Sheet'!C94:D94</f>
        <v>1597.7</v>
      </c>
      <c r="D94" s="5">
        <f t="shared" si="11"/>
        <v>-0.29999999999995453</v>
      </c>
      <c r="E94" s="4">
        <f t="shared" si="12"/>
        <v>0.12998999999998029</v>
      </c>
      <c r="F94" s="34">
        <f>'Cover Sheet'!E94</f>
        <v>18.042000000000002</v>
      </c>
      <c r="G94" s="4">
        <f t="shared" si="13"/>
        <v>1.4954579999999995</v>
      </c>
      <c r="H94" s="34">
        <f>'Cover Sheet'!F94</f>
        <v>8</v>
      </c>
      <c r="I94" s="4">
        <f t="shared" si="14"/>
        <v>2.3624999999999998</v>
      </c>
      <c r="J94" s="13">
        <f t="shared" si="15"/>
        <v>28.487947999999982</v>
      </c>
      <c r="K94" s="6"/>
      <c r="L94" s="6"/>
      <c r="M94" s="7">
        <f t="shared" si="19"/>
        <v>54.475541999999997</v>
      </c>
      <c r="N94" s="8">
        <f t="shared" si="20"/>
        <v>87</v>
      </c>
      <c r="T94" s="55">
        <f t="shared" si="21"/>
        <v>0.12998999999998029</v>
      </c>
      <c r="U94" s="56">
        <f t="shared" si="22"/>
        <v>72.963489999999979</v>
      </c>
    </row>
    <row r="95" spans="2:21" ht="20.100000000000001" customHeight="1" x14ac:dyDescent="0.25">
      <c r="B95" s="33">
        <f>'Cover Sheet'!B95</f>
        <v>88</v>
      </c>
      <c r="C95" s="34">
        <f>'Cover Sheet'!C95:D95</f>
        <v>1597.7</v>
      </c>
      <c r="D95" s="5">
        <f t="shared" si="11"/>
        <v>-0.29999999999995453</v>
      </c>
      <c r="E95" s="4">
        <f t="shared" si="12"/>
        <v>0.12998999999998029</v>
      </c>
      <c r="F95" s="34">
        <f>'Cover Sheet'!E95</f>
        <v>18.042000000000002</v>
      </c>
      <c r="G95" s="4">
        <f t="shared" si="13"/>
        <v>1.4954579999999995</v>
      </c>
      <c r="H95" s="34">
        <f>'Cover Sheet'!F95</f>
        <v>8</v>
      </c>
      <c r="I95" s="4">
        <f t="shared" si="14"/>
        <v>2.3624999999999998</v>
      </c>
      <c r="J95" s="13">
        <f t="shared" si="15"/>
        <v>28.487947999999982</v>
      </c>
      <c r="K95" s="6"/>
      <c r="L95" s="6"/>
      <c r="M95" s="7">
        <f t="shared" si="19"/>
        <v>54.475541999999997</v>
      </c>
      <c r="N95" s="8">
        <f t="shared" si="20"/>
        <v>88</v>
      </c>
      <c r="T95" s="55">
        <f t="shared" si="21"/>
        <v>0.12998999999998029</v>
      </c>
      <c r="U95" s="56">
        <f t="shared" si="22"/>
        <v>72.963489999999979</v>
      </c>
    </row>
    <row r="96" spans="2:21" ht="20.100000000000001" customHeight="1" x14ac:dyDescent="0.25">
      <c r="B96" s="33">
        <f>'Cover Sheet'!B96</f>
        <v>89</v>
      </c>
      <c r="C96" s="34">
        <f>'Cover Sheet'!C96:D96</f>
        <v>1597.7</v>
      </c>
      <c r="D96" s="5">
        <f t="shared" ref="D96:D106" si="24">C96-$D$5</f>
        <v>-0.29999999999995453</v>
      </c>
      <c r="E96" s="4">
        <f t="shared" ref="E96:E106" si="25">D96*-0.4333</f>
        <v>0.12998999999998029</v>
      </c>
      <c r="F96" s="34">
        <f>'Cover Sheet'!E96</f>
        <v>18.042000000000002</v>
      </c>
      <c r="G96" s="4">
        <f t="shared" ref="G96:G106" si="26">($E$4-F96)*$F$4</f>
        <v>1.4954579999999995</v>
      </c>
      <c r="H96" s="34">
        <f>'Cover Sheet'!F96</f>
        <v>8</v>
      </c>
      <c r="I96" s="4">
        <f t="shared" ref="I96:I106" si="27">($E$6-H96)*$F$6</f>
        <v>2.3624999999999998</v>
      </c>
      <c r="J96" s="13">
        <f t="shared" ref="J96:J106" si="28">$H$3+E96+G96+I96</f>
        <v>28.487947999999982</v>
      </c>
      <c r="K96" s="6"/>
      <c r="L96" s="6"/>
      <c r="M96" s="7">
        <f t="shared" si="19"/>
        <v>54.475541999999997</v>
      </c>
      <c r="N96" s="8">
        <f t="shared" si="20"/>
        <v>89</v>
      </c>
      <c r="T96" s="55">
        <f t="shared" si="21"/>
        <v>0.12998999999998029</v>
      </c>
      <c r="U96" s="56">
        <f t="shared" si="22"/>
        <v>72.963489999999979</v>
      </c>
    </row>
    <row r="97" spans="2:21" ht="20.100000000000001" customHeight="1" x14ac:dyDescent="0.25">
      <c r="B97" s="33">
        <f>'Cover Sheet'!B97</f>
        <v>90</v>
      </c>
      <c r="C97" s="34">
        <f>'Cover Sheet'!C97:D97</f>
        <v>1597.7</v>
      </c>
      <c r="D97" s="5">
        <f t="shared" si="24"/>
        <v>-0.29999999999995453</v>
      </c>
      <c r="E97" s="4">
        <f t="shared" si="25"/>
        <v>0.12998999999998029</v>
      </c>
      <c r="F97" s="34">
        <f>'Cover Sheet'!E97</f>
        <v>18.042000000000002</v>
      </c>
      <c r="G97" s="4">
        <f t="shared" si="26"/>
        <v>1.4954579999999995</v>
      </c>
      <c r="H97" s="34">
        <f>'Cover Sheet'!F97</f>
        <v>8</v>
      </c>
      <c r="I97" s="4">
        <f t="shared" si="27"/>
        <v>2.3624999999999998</v>
      </c>
      <c r="J97" s="13">
        <f t="shared" si="28"/>
        <v>28.487947999999982</v>
      </c>
      <c r="K97" s="6"/>
      <c r="L97" s="6"/>
      <c r="M97" s="7">
        <f t="shared" si="19"/>
        <v>54.475541999999997</v>
      </c>
      <c r="N97" s="8">
        <f t="shared" si="20"/>
        <v>90</v>
      </c>
      <c r="T97" s="55">
        <f t="shared" si="21"/>
        <v>0.12998999999998029</v>
      </c>
      <c r="U97" s="56">
        <f t="shared" si="22"/>
        <v>72.963489999999979</v>
      </c>
    </row>
    <row r="98" spans="2:21" ht="20.100000000000001" customHeight="1" x14ac:dyDescent="0.25">
      <c r="B98" s="33">
        <f>'Cover Sheet'!B98</f>
        <v>91</v>
      </c>
      <c r="C98" s="34">
        <f>'Cover Sheet'!C98:D98</f>
        <v>1597.7</v>
      </c>
      <c r="D98" s="5">
        <f t="shared" si="24"/>
        <v>-0.29999999999995453</v>
      </c>
      <c r="E98" s="4">
        <f t="shared" si="25"/>
        <v>0.12998999999998029</v>
      </c>
      <c r="F98" s="34">
        <f>'Cover Sheet'!E98</f>
        <v>18.042000000000002</v>
      </c>
      <c r="G98" s="4">
        <f t="shared" si="26"/>
        <v>1.4954579999999995</v>
      </c>
      <c r="H98" s="34">
        <f>'Cover Sheet'!F98</f>
        <v>8</v>
      </c>
      <c r="I98" s="4">
        <f t="shared" si="27"/>
        <v>2.3624999999999998</v>
      </c>
      <c r="J98" s="13">
        <f t="shared" si="28"/>
        <v>28.487947999999982</v>
      </c>
      <c r="K98" s="6"/>
      <c r="L98" s="6"/>
      <c r="M98" s="7">
        <f t="shared" si="19"/>
        <v>54.475541999999997</v>
      </c>
      <c r="N98" s="8">
        <f t="shared" si="20"/>
        <v>91</v>
      </c>
      <c r="T98" s="55">
        <f t="shared" si="21"/>
        <v>0.12998999999998029</v>
      </c>
      <c r="U98" s="56">
        <f t="shared" si="22"/>
        <v>72.963489999999979</v>
      </c>
    </row>
    <row r="99" spans="2:21" ht="20.100000000000001" customHeight="1" x14ac:dyDescent="0.25">
      <c r="B99" s="33">
        <f>'Cover Sheet'!B99</f>
        <v>92</v>
      </c>
      <c r="C99" s="34">
        <f>'Cover Sheet'!C99:D99</f>
        <v>1597.7</v>
      </c>
      <c r="D99" s="5">
        <f t="shared" si="24"/>
        <v>-0.29999999999995453</v>
      </c>
      <c r="E99" s="4">
        <f t="shared" si="25"/>
        <v>0.12998999999998029</v>
      </c>
      <c r="F99" s="34">
        <f>'Cover Sheet'!E99</f>
        <v>18.042000000000002</v>
      </c>
      <c r="G99" s="4">
        <f t="shared" si="26"/>
        <v>1.4954579999999995</v>
      </c>
      <c r="H99" s="34">
        <f>'Cover Sheet'!F99</f>
        <v>8</v>
      </c>
      <c r="I99" s="4">
        <f t="shared" si="27"/>
        <v>2.3624999999999998</v>
      </c>
      <c r="J99" s="13">
        <f t="shared" si="28"/>
        <v>28.487947999999982</v>
      </c>
      <c r="K99" s="6"/>
      <c r="L99" s="6"/>
      <c r="M99" s="7">
        <f t="shared" si="19"/>
        <v>54.475541999999997</v>
      </c>
      <c r="N99" s="8">
        <f t="shared" si="20"/>
        <v>92</v>
      </c>
      <c r="T99" s="55">
        <f t="shared" si="21"/>
        <v>0.12998999999998029</v>
      </c>
      <c r="U99" s="56">
        <f t="shared" si="22"/>
        <v>72.963489999999979</v>
      </c>
    </row>
    <row r="100" spans="2:21" ht="20.100000000000001" customHeight="1" x14ac:dyDescent="0.25">
      <c r="B100" s="33">
        <f>'Cover Sheet'!B100</f>
        <v>93</v>
      </c>
      <c r="C100" s="34">
        <f>'Cover Sheet'!C100:D100</f>
        <v>1597.7</v>
      </c>
      <c r="D100" s="5">
        <f t="shared" si="24"/>
        <v>-0.29999999999995453</v>
      </c>
      <c r="E100" s="4">
        <f t="shared" si="25"/>
        <v>0.12998999999998029</v>
      </c>
      <c r="F100" s="34">
        <f>'Cover Sheet'!E100</f>
        <v>18.042000000000002</v>
      </c>
      <c r="G100" s="4">
        <f t="shared" si="26"/>
        <v>1.4954579999999995</v>
      </c>
      <c r="H100" s="34">
        <f>'Cover Sheet'!F100</f>
        <v>8</v>
      </c>
      <c r="I100" s="4">
        <f t="shared" si="27"/>
        <v>2.3624999999999998</v>
      </c>
      <c r="J100" s="13">
        <f t="shared" si="28"/>
        <v>28.487947999999982</v>
      </c>
      <c r="K100" s="6"/>
      <c r="L100" s="6"/>
      <c r="M100" s="7">
        <f t="shared" si="19"/>
        <v>54.475541999999997</v>
      </c>
      <c r="N100" s="8">
        <f t="shared" si="20"/>
        <v>93</v>
      </c>
      <c r="T100" s="55">
        <f t="shared" si="21"/>
        <v>0.12998999999998029</v>
      </c>
      <c r="U100" s="56">
        <f t="shared" si="22"/>
        <v>72.963489999999979</v>
      </c>
    </row>
    <row r="101" spans="2:21" ht="20.100000000000001" customHeight="1" x14ac:dyDescent="0.25">
      <c r="B101" s="33">
        <f>'Cover Sheet'!B101</f>
        <v>94</v>
      </c>
      <c r="C101" s="34">
        <f>'Cover Sheet'!C101:D101</f>
        <v>1597.7</v>
      </c>
      <c r="D101" s="5">
        <f t="shared" si="24"/>
        <v>-0.29999999999995453</v>
      </c>
      <c r="E101" s="4">
        <f t="shared" si="25"/>
        <v>0.12998999999998029</v>
      </c>
      <c r="F101" s="34">
        <f>'Cover Sheet'!E101</f>
        <v>18.042000000000002</v>
      </c>
      <c r="G101" s="4">
        <f t="shared" si="26"/>
        <v>1.4954579999999995</v>
      </c>
      <c r="H101" s="34">
        <f>'Cover Sheet'!F101</f>
        <v>8</v>
      </c>
      <c r="I101" s="4">
        <f t="shared" si="27"/>
        <v>2.3624999999999998</v>
      </c>
      <c r="J101" s="13">
        <f t="shared" si="28"/>
        <v>28.487947999999982</v>
      </c>
      <c r="K101" s="6"/>
      <c r="L101" s="6"/>
      <c r="M101" s="7">
        <f t="shared" si="19"/>
        <v>54.475541999999997</v>
      </c>
      <c r="N101" s="8">
        <f t="shared" si="20"/>
        <v>94</v>
      </c>
      <c r="T101" s="55">
        <f t="shared" si="21"/>
        <v>0.12998999999998029</v>
      </c>
      <c r="U101" s="56">
        <f t="shared" si="22"/>
        <v>72.963489999999979</v>
      </c>
    </row>
    <row r="102" spans="2:21" ht="20.100000000000001" customHeight="1" x14ac:dyDescent="0.25">
      <c r="B102" s="33">
        <f>'Cover Sheet'!B102</f>
        <v>95</v>
      </c>
      <c r="C102" s="34">
        <f>'Cover Sheet'!C102:D102</f>
        <v>1597.7</v>
      </c>
      <c r="D102" s="5">
        <f t="shared" si="24"/>
        <v>-0.29999999999995453</v>
      </c>
      <c r="E102" s="4">
        <f t="shared" si="25"/>
        <v>0.12998999999998029</v>
      </c>
      <c r="F102" s="34">
        <f>'Cover Sheet'!E102</f>
        <v>18.042000000000002</v>
      </c>
      <c r="G102" s="4">
        <f t="shared" si="26"/>
        <v>1.4954579999999995</v>
      </c>
      <c r="H102" s="34">
        <f>'Cover Sheet'!F102</f>
        <v>8</v>
      </c>
      <c r="I102" s="4">
        <f t="shared" si="27"/>
        <v>2.3624999999999998</v>
      </c>
      <c r="J102" s="13">
        <f t="shared" si="28"/>
        <v>28.487947999999982</v>
      </c>
      <c r="K102" s="6"/>
      <c r="L102" s="6"/>
      <c r="M102" s="7">
        <f t="shared" si="19"/>
        <v>54.475541999999997</v>
      </c>
      <c r="N102" s="8">
        <f t="shared" si="20"/>
        <v>95</v>
      </c>
      <c r="T102" s="55">
        <f t="shared" si="21"/>
        <v>0.12998999999998029</v>
      </c>
      <c r="U102" s="56">
        <f t="shared" si="22"/>
        <v>72.963489999999979</v>
      </c>
    </row>
    <row r="103" spans="2:21" ht="20.100000000000001" customHeight="1" x14ac:dyDescent="0.25">
      <c r="B103" s="33">
        <f>'Cover Sheet'!B103</f>
        <v>96</v>
      </c>
      <c r="C103" s="34">
        <f>'Cover Sheet'!C103:D103</f>
        <v>1597.7</v>
      </c>
      <c r="D103" s="5">
        <f t="shared" si="24"/>
        <v>-0.29999999999995453</v>
      </c>
      <c r="E103" s="4">
        <f t="shared" si="25"/>
        <v>0.12998999999998029</v>
      </c>
      <c r="F103" s="34">
        <f>'Cover Sheet'!E103</f>
        <v>18.042000000000002</v>
      </c>
      <c r="G103" s="4">
        <f t="shared" si="26"/>
        <v>1.4954579999999995</v>
      </c>
      <c r="H103" s="34">
        <f>'Cover Sheet'!F103</f>
        <v>8</v>
      </c>
      <c r="I103" s="4">
        <f t="shared" si="27"/>
        <v>2.3624999999999998</v>
      </c>
      <c r="J103" s="13">
        <f t="shared" si="28"/>
        <v>28.487947999999982</v>
      </c>
      <c r="K103" s="6"/>
      <c r="L103" s="6"/>
      <c r="M103" s="7">
        <f t="shared" si="19"/>
        <v>54.475541999999997</v>
      </c>
      <c r="N103" s="8">
        <f t="shared" si="20"/>
        <v>96</v>
      </c>
      <c r="T103" s="55">
        <f t="shared" si="21"/>
        <v>0.12998999999998029</v>
      </c>
      <c r="U103" s="56">
        <f t="shared" si="22"/>
        <v>72.963489999999979</v>
      </c>
    </row>
    <row r="104" spans="2:21" ht="20.100000000000001" customHeight="1" x14ac:dyDescent="0.25">
      <c r="B104" s="33">
        <f>'Cover Sheet'!B104</f>
        <v>97</v>
      </c>
      <c r="C104" s="34">
        <f>'Cover Sheet'!C104:D104</f>
        <v>1597.7</v>
      </c>
      <c r="D104" s="5">
        <f t="shared" si="24"/>
        <v>-0.29999999999995453</v>
      </c>
      <c r="E104" s="4">
        <f t="shared" si="25"/>
        <v>0.12998999999998029</v>
      </c>
      <c r="F104" s="34">
        <f>'Cover Sheet'!E104</f>
        <v>18.042000000000002</v>
      </c>
      <c r="G104" s="4">
        <f t="shared" si="26"/>
        <v>1.4954579999999995</v>
      </c>
      <c r="H104" s="34">
        <f>'Cover Sheet'!F104</f>
        <v>8</v>
      </c>
      <c r="I104" s="4">
        <f t="shared" si="27"/>
        <v>2.3624999999999998</v>
      </c>
      <c r="J104" s="13">
        <f t="shared" si="28"/>
        <v>28.487947999999982</v>
      </c>
      <c r="K104" s="6"/>
      <c r="L104" s="6"/>
      <c r="M104" s="7">
        <f t="shared" si="19"/>
        <v>54.475541999999997</v>
      </c>
      <c r="N104" s="8">
        <f t="shared" si="20"/>
        <v>97</v>
      </c>
      <c r="T104" s="55">
        <f t="shared" si="21"/>
        <v>0.12998999999998029</v>
      </c>
      <c r="U104" s="56">
        <f t="shared" si="22"/>
        <v>72.963489999999979</v>
      </c>
    </row>
    <row r="105" spans="2:21" ht="20.100000000000001" customHeight="1" x14ac:dyDescent="0.25">
      <c r="B105" s="33">
        <f>'Cover Sheet'!B105</f>
        <v>98</v>
      </c>
      <c r="C105" s="34">
        <f>'Cover Sheet'!C105:D105</f>
        <v>1597.7</v>
      </c>
      <c r="D105" s="5">
        <f t="shared" si="24"/>
        <v>-0.29999999999995453</v>
      </c>
      <c r="E105" s="4">
        <f t="shared" si="25"/>
        <v>0.12998999999998029</v>
      </c>
      <c r="F105" s="34">
        <f>'Cover Sheet'!E105</f>
        <v>18.042000000000002</v>
      </c>
      <c r="G105" s="4">
        <f t="shared" si="26"/>
        <v>1.4954579999999995</v>
      </c>
      <c r="H105" s="34">
        <f>'Cover Sheet'!F105</f>
        <v>8</v>
      </c>
      <c r="I105" s="4">
        <f t="shared" si="27"/>
        <v>2.3624999999999998</v>
      </c>
      <c r="J105" s="13">
        <f t="shared" si="28"/>
        <v>28.487947999999982</v>
      </c>
      <c r="K105" s="6"/>
      <c r="L105" s="6"/>
      <c r="M105" s="7">
        <f t="shared" si="19"/>
        <v>54.475541999999997</v>
      </c>
      <c r="N105" s="8">
        <f t="shared" si="20"/>
        <v>98</v>
      </c>
      <c r="T105" s="55">
        <f t="shared" si="21"/>
        <v>0.12998999999998029</v>
      </c>
      <c r="U105" s="56">
        <f t="shared" si="22"/>
        <v>72.963489999999979</v>
      </c>
    </row>
    <row r="106" spans="2:21" ht="20.100000000000001" customHeight="1" x14ac:dyDescent="0.25">
      <c r="B106" s="33">
        <f>'Cover Sheet'!B106</f>
        <v>99</v>
      </c>
      <c r="C106" s="34">
        <f>'Cover Sheet'!C106:D106</f>
        <v>1597.7</v>
      </c>
      <c r="D106" s="5">
        <f t="shared" si="24"/>
        <v>-0.29999999999995453</v>
      </c>
      <c r="E106" s="4">
        <f t="shared" si="25"/>
        <v>0.12998999999998029</v>
      </c>
      <c r="F106" s="34">
        <f>'Cover Sheet'!E106</f>
        <v>18.042000000000002</v>
      </c>
      <c r="G106" s="4">
        <f t="shared" si="26"/>
        <v>1.4954579999999995</v>
      </c>
      <c r="H106" s="34">
        <f>'Cover Sheet'!F106</f>
        <v>8</v>
      </c>
      <c r="I106" s="4">
        <f t="shared" si="27"/>
        <v>2.3624999999999998</v>
      </c>
      <c r="J106" s="13">
        <f t="shared" si="28"/>
        <v>28.487947999999982</v>
      </c>
      <c r="K106" s="6"/>
      <c r="L106" s="6"/>
      <c r="M106" s="7">
        <f t="shared" si="19"/>
        <v>54.475541999999997</v>
      </c>
      <c r="N106" s="8">
        <f t="shared" si="20"/>
        <v>99</v>
      </c>
      <c r="T106" s="55">
        <f t="shared" si="21"/>
        <v>0.12998999999998029</v>
      </c>
      <c r="U106" s="56">
        <f t="shared" si="22"/>
        <v>72.963489999999979</v>
      </c>
    </row>
    <row r="107" spans="2:21" ht="20.100000000000001" customHeight="1" thickBot="1" x14ac:dyDescent="0.3">
      <c r="B107" s="46">
        <f>'Cover Sheet'!B107</f>
        <v>100</v>
      </c>
      <c r="C107" s="47">
        <f>'Cover Sheet'!C107:D107</f>
        <v>1591.3</v>
      </c>
      <c r="D107" s="11">
        <f t="shared" ref="D107" si="29">C107-$D$5</f>
        <v>-6.7000000000000455</v>
      </c>
      <c r="E107" s="12">
        <f t="shared" ref="E107" si="30">D107*-0.4333</f>
        <v>2.9031100000000198</v>
      </c>
      <c r="F107" s="47">
        <f>'Cover Sheet'!E107</f>
        <v>10.083</v>
      </c>
      <c r="G107" s="12">
        <f t="shared" ref="G107" si="31">($E$4-F107)*$F$4</f>
        <v>3.4931670000000001</v>
      </c>
      <c r="H107" s="47">
        <f>'Cover Sheet'!F107</f>
        <v>7</v>
      </c>
      <c r="I107" s="12">
        <f t="shared" ref="I107" si="32">($E$6-H107)*$F$6</f>
        <v>2.5514999999999999</v>
      </c>
      <c r="J107" s="14">
        <f t="shared" ref="J107" si="33">$H$3+E107+G107+I107</f>
        <v>33.447777000000016</v>
      </c>
      <c r="K107" s="48"/>
      <c r="L107" s="48"/>
      <c r="M107" s="9">
        <f t="shared" si="19"/>
        <v>52.288833000000011</v>
      </c>
      <c r="N107" s="10">
        <f t="shared" ref="N107" si="34">B107</f>
        <v>100</v>
      </c>
      <c r="T107" s="57">
        <f t="shared" si="21"/>
        <v>2.9031100000000198</v>
      </c>
      <c r="U107" s="58">
        <f t="shared" ref="U107" si="35">$D$6+T107-(5*0.4333)</f>
        <v>75.736610000000027</v>
      </c>
    </row>
    <row r="108" spans="2:21" ht="12" customHeight="1" x14ac:dyDescent="0.25"/>
    <row r="109" spans="2:21" ht="20.100000000000001" customHeight="1" x14ac:dyDescent="0.25"/>
    <row r="110" spans="2:21" ht="20.100000000000001" customHeight="1" x14ac:dyDescent="0.25"/>
    <row r="111" spans="2:21" ht="20.100000000000001" customHeight="1" x14ac:dyDescent="0.25"/>
    <row r="112" spans="2:21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  <row r="313" ht="20.100000000000001" customHeight="1" x14ac:dyDescent="0.25"/>
    <row r="314" ht="20.100000000000001" customHeight="1" x14ac:dyDescent="0.25"/>
    <row r="315" ht="20.100000000000001" customHeight="1" x14ac:dyDescent="0.25"/>
    <row r="316" ht="20.100000000000001" customHeight="1" x14ac:dyDescent="0.25"/>
    <row r="317" ht="20.100000000000001" customHeight="1" x14ac:dyDescent="0.25"/>
    <row r="318" ht="20.100000000000001" customHeight="1" x14ac:dyDescent="0.25"/>
  </sheetData>
  <mergeCells count="15">
    <mergeCell ref="G2:J2"/>
    <mergeCell ref="M5:N6"/>
    <mergeCell ref="B6:C6"/>
    <mergeCell ref="T6:U6"/>
    <mergeCell ref="B3:C4"/>
    <mergeCell ref="D3:D4"/>
    <mergeCell ref="G3:G4"/>
    <mergeCell ref="H3:H4"/>
    <mergeCell ref="I3:J4"/>
    <mergeCell ref="T3:U5"/>
    <mergeCell ref="B5:C5"/>
    <mergeCell ref="I5:I6"/>
    <mergeCell ref="J5:J6"/>
    <mergeCell ref="M2:N3"/>
    <mergeCell ref="B2:F2"/>
  </mergeCells>
  <conditionalFormatting sqref="J8:J10 J24:J107">
    <cfRule type="cellIs" dxfId="5" priority="6" operator="lessThan">
      <formula>10</formula>
    </cfRule>
  </conditionalFormatting>
  <conditionalFormatting sqref="J11:J23">
    <cfRule type="cellIs" dxfId="4" priority="7" operator="lessThan">
      <formula>10</formula>
    </cfRule>
  </conditionalFormatting>
  <conditionalFormatting sqref="J5:J6">
    <cfRule type="cellIs" dxfId="3" priority="8" operator="lessThan">
      <formula>10</formula>
    </cfRule>
  </conditionalFormatting>
  <conditionalFormatting sqref="J8:J107">
    <cfRule type="top10" dxfId="2" priority="14" bottom="1" rank="5"/>
  </conditionalFormatting>
  <conditionalFormatting sqref="C8:C107">
    <cfRule type="top10" dxfId="1" priority="16" rank="1"/>
    <cfRule type="top10" dxfId="0" priority="17" bottom="1" rank="1"/>
  </conditionalFormatting>
  <pageMargins left="0.25" right="0.25" top="0.75" bottom="0.75" header="0.51180555555555496" footer="0.51180555555555496"/>
  <pageSetup paperSize="17" scale="33" firstPageNumber="0" orientation="landscape" horizontalDpi="300" verticalDpi="300" r:id="rId1"/>
  <colBreaks count="1" manualBreakCount="1">
    <brk id="11" max="1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Cover Sheet</vt:lpstr>
      <vt:lpstr>Plan A</vt:lpstr>
      <vt:lpstr>'Cover Sheet'!Print_Area</vt:lpstr>
      <vt:lpstr>'Plan 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Lynn Nielson</dc:creator>
  <dc:description/>
  <cp:lastModifiedBy>David Cross</cp:lastModifiedBy>
  <cp:revision>15</cp:revision>
  <cp:lastPrinted>2018-07-19T20:24:55Z</cp:lastPrinted>
  <dcterms:created xsi:type="dcterms:W3CDTF">2015-06-05T18:17:20Z</dcterms:created>
  <dcterms:modified xsi:type="dcterms:W3CDTF">2018-10-04T20:27:37Z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